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DOKUMENTI\PROGRAMI - 2019\PLAN PROGRAMSKE AKTIVNOSTI\"/>
    </mc:Choice>
  </mc:AlternateContent>
  <xr:revisionPtr revIDLastSave="0" documentId="13_ncr:1_{3B86D8BF-D559-40A7-9C94-CD611BA46C14}" xr6:coauthVersionLast="40" xr6:coauthVersionMax="40" xr10:uidLastSave="{00000000-0000-0000-0000-000000000000}"/>
  <bookViews>
    <workbookView xWindow="0" yWindow="0" windowWidth="28800" windowHeight="12225" tabRatio="822" activeTab="3" xr2:uid="{00000000-000D-0000-FFFF-FFFF00000000}"/>
  </bookViews>
  <sheets>
    <sheet name="1. OSNOVNI PODACI" sheetId="7" r:id="rId1"/>
    <sheet name="2. PLAN PROGRAMA" sheetId="3" r:id="rId2"/>
    <sheet name="3.A PRORAČUNSKI PLAN-prihodi" sheetId="11" r:id="rId3"/>
    <sheet name="3.B PRORAČUNSKI PLAN-rashodi" sheetId="8" r:id="rId4"/>
    <sheet name="Kontni plan" sheetId="9" r:id="rId5"/>
    <sheet name="Registar proračunskih korisnika" sheetId="6" r:id="rId6"/>
    <sheet name="Programske djelatnosti" sheetId="5" r:id="rId7"/>
  </sheets>
  <definedNames>
    <definedName name="_FiltarBaze" localSheetId="4" hidden="1">'Kontni plan'!$A$1:$C$2816</definedName>
    <definedName name="_Toc125454354" localSheetId="1">'2. PLAN PROGRAMA'!$C$9</definedName>
    <definedName name="_Toc339887787" localSheetId="1">'2. PLAN PROGRAMA'!#REF!</definedName>
    <definedName name="Djelatnosti">'Programske djelatnosti'!$A$1:$A$11</definedName>
  </definedNames>
  <calcPr calcId="181029"/>
</workbook>
</file>

<file path=xl/calcChain.xml><?xml version="1.0" encoding="utf-8"?>
<calcChain xmlns="http://schemas.openxmlformats.org/spreadsheetml/2006/main">
  <c r="I6" i="8" l="1"/>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5" i="8"/>
  <c r="F4" i="8"/>
  <c r="E4" i="8"/>
  <c r="G4" i="8"/>
  <c r="I4" i="8" l="1"/>
  <c r="B18" i="8"/>
  <c r="B5" i="8" l="1"/>
  <c r="D19" i="7"/>
  <c r="F3" i="3" l="1"/>
  <c r="I3" i="8" s="1"/>
  <c r="I3" i="11" l="1"/>
  <c r="I23" i="11"/>
  <c r="B23" i="11"/>
  <c r="I22" i="11"/>
  <c r="B22" i="11"/>
  <c r="I21" i="11"/>
  <c r="B21" i="11"/>
  <c r="I20" i="11"/>
  <c r="B20" i="11"/>
  <c r="B36" i="8"/>
  <c r="F38" i="7" l="1"/>
  <c r="I19" i="11" l="1"/>
  <c r="B19" i="11"/>
  <c r="I18" i="11"/>
  <c r="B18" i="11"/>
  <c r="I17" i="11"/>
  <c r="B17" i="11"/>
  <c r="I16" i="11"/>
  <c r="B16" i="11"/>
  <c r="I15" i="11"/>
  <c r="B15" i="11"/>
  <c r="I14" i="11"/>
  <c r="B14" i="11"/>
  <c r="I13" i="11"/>
  <c r="B13" i="11"/>
  <c r="I12" i="11"/>
  <c r="B12" i="11"/>
  <c r="I11" i="11"/>
  <c r="B11" i="11"/>
  <c r="I10" i="11"/>
  <c r="B10" i="11"/>
  <c r="I9" i="11"/>
  <c r="B9" i="11"/>
  <c r="I8" i="11"/>
  <c r="B8" i="11"/>
  <c r="I7" i="11"/>
  <c r="B7" i="11"/>
  <c r="I6" i="11"/>
  <c r="B6" i="11"/>
  <c r="I5" i="11"/>
  <c r="B5" i="11"/>
  <c r="H4" i="11"/>
  <c r="F4" i="11"/>
  <c r="E4" i="11"/>
  <c r="D4" i="11"/>
  <c r="B6" i="8"/>
  <c r="B7" i="8"/>
  <c r="B8" i="8"/>
  <c r="B9" i="8"/>
  <c r="B10" i="8"/>
  <c r="B13" i="8"/>
  <c r="B15" i="8"/>
  <c r="B16" i="8"/>
  <c r="B17" i="8"/>
  <c r="B19" i="8"/>
  <c r="B20" i="8"/>
  <c r="B21" i="8"/>
  <c r="B22" i="8"/>
  <c r="B23" i="8"/>
  <c r="B25" i="8"/>
  <c r="B26" i="8"/>
  <c r="B27" i="8"/>
  <c r="B29" i="8"/>
  <c r="B31" i="8"/>
  <c r="B34" i="8"/>
  <c r="B35" i="8"/>
  <c r="D4" i="8"/>
  <c r="H4" i="8"/>
  <c r="I4" i="11" l="1"/>
  <c r="A4" i="11" s="1"/>
  <c r="D21" i="7" l="1"/>
  <c r="D18" i="7"/>
  <c r="D17" i="7"/>
  <c r="D20" i="7"/>
  <c r="D16" i="7"/>
  <c r="G3" i="3"/>
  <c r="C3" i="8" l="1"/>
  <c r="C3" i="11"/>
  <c r="A3" i="11" s="1"/>
  <c r="C4" i="8" l="1"/>
  <c r="A4" i="8" l="1"/>
  <c r="A3" i="8"/>
</calcChain>
</file>

<file path=xl/sharedStrings.xml><?xml version="1.0" encoding="utf-8"?>
<sst xmlns="http://schemas.openxmlformats.org/spreadsheetml/2006/main" count="1216" uniqueCount="658">
  <si>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</si>
  <si>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</si>
  <si>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</si>
  <si>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</si>
  <si>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</si>
  <si>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</si>
  <si>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</si>
  <si>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</si>
  <si>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</si>
  <si>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</si>
  <si>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</si>
  <si>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</si>
  <si>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</si>
  <si>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</si>
  <si>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</si>
  <si>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</si>
  <si>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</si>
  <si>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</si>
  <si>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</si>
  <si>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</si>
  <si>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</si>
  <si>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</si>
  <si>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</si>
  <si>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</si>
  <si>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</si>
  <si>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</si>
  <si>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</si>
  <si>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</si>
  <si>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</si>
  <si>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</si>
  <si>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</si>
  <si>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</si>
  <si>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</si>
  <si>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</si>
  <si>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</si>
  <si>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</si>
  <si>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</si>
  <si>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</si>
  <si>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</si>
  <si>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</si>
  <si>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</si>
  <si>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</si>
  <si>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</si>
  <si>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</si>
  <si>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</si>
  <si>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</si>
  <si>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</si>
  <si>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</si>
  <si>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</si>
  <si>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</si>
  <si>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</si>
  <si>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</si>
  <si>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</si>
  <si>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</si>
  <si>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</si>
  <si>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</si>
  <si>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</si>
  <si>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</si>
  <si>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</si>
  <si>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</si>
  <si>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</si>
  <si>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</si>
  <si>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</si>
  <si>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</si>
  <si>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</si>
  <si>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</si>
  <si>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</si>
  <si>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</si>
  <si>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</si>
  <si>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</si>
  <si>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</si>
  <si>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</si>
  <si>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</si>
  <si>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</si>
  <si>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</si>
  <si>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</si>
  <si>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</si>
  <si>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</si>
  <si>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</si>
  <si>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</si>
  <si>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</si>
  <si>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</si>
  <si>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</si>
  <si>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</si>
  <si>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</si>
  <si>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</si>
  <si>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</si>
  <si>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</si>
  <si>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</si>
  <si>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</si>
  <si>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</si>
  <si>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</si>
  <si>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</si>
  <si>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</si>
  <si>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</si>
  <si>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</si>
  <si>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</si>
  <si>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</si>
  <si>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</si>
  <si>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</si>
  <si>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</si>
  <si>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</si>
  <si>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</si>
  <si>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</si>
  <si>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</si>
  <si>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</si>
  <si>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</si>
  <si>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</si>
  <si>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</si>
  <si>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</si>
  <si>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</si>
  <si>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</si>
  <si>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</si>
  <si>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</si>
  <si>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</si>
  <si>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</si>
  <si>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</si>
  <si>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</si>
  <si>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</si>
  <si>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</si>
  <si>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</si>
  <si>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</si>
  <si>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</si>
  <si>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</si>
  <si>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</si>
  <si>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</si>
  <si>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</si>
  <si>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</si>
  <si>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</si>
  <si>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</si>
  <si>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</si>
  <si>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</si>
  <si>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</si>
  <si>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</si>
  <si>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</si>
  <si>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</si>
  <si>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</si>
  <si>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</si>
  <si>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</si>
  <si>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</si>
  <si>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</si>
  <si>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</si>
  <si>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U NADLEŽNOSTI MINISTARSTVA KULTURE</t>
  </si>
  <si>
    <t>Molimo Vas, uz plan priložite:</t>
  </si>
  <si>
    <t>ZA 2019. GODINU</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</si>
  <si>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</si>
  <si>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</si>
  <si>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</si>
  <si>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</si>
  <si>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</si>
  <si>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</si>
  <si>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</si>
  <si>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</si>
  <si>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</si>
  <si>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</si>
  <si>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</si>
  <si>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</si>
  <si>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</si>
  <si>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</si>
  <si>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</si>
  <si>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</si>
  <si>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</si>
  <si>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</si>
  <si>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Redovna djelatnost</t>
  </si>
  <si>
    <t>KKT-Međunarodna kulturna djelatnost</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</si>
  <si>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</si>
  <si>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</si>
  <si>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</si>
  <si>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</si>
  <si>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</si>
  <si>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</si>
  <si>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</si>
  <si>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</si>
  <si>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</si>
  <si>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</si>
  <si>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TRAŽENI IZNOS (kn)</t>
  </si>
  <si>
    <t>AKTIVNOST</t>
  </si>
  <si>
    <t>A908002</t>
  </si>
  <si>
    <t>A780001</t>
  </si>
  <si>
    <t>A836002</t>
  </si>
  <si>
    <t>A834001</t>
  </si>
  <si>
    <t>A832002</t>
  </si>
  <si>
    <t>A785009</t>
  </si>
  <si>
    <t>A843002</t>
  </si>
  <si>
    <t>USTANOVA:</t>
  </si>
  <si>
    <t>PRORAČUNSKA AKTIVNOST:</t>
  </si>
  <si>
    <t>OIB USTANOVE:</t>
  </si>
  <si>
    <r>
      <t xml:space="preserve">PROGRAMSKA DJELATNOST
</t>
    </r>
    <r>
      <rPr>
        <b/>
        <sz val="8"/>
        <color indexed="8"/>
        <rFont val="Arial"/>
        <family val="2"/>
        <charset val="238"/>
      </rPr>
      <t>(odabrati s padajućeg izbornika)</t>
    </r>
  </si>
  <si>
    <t>Tablica: PLAN PROGRAMSKIH AKTIVNOSTI USTANOVA U NADLEŽNOSTI MINISTARSTVA KULTURE ZA 2019. GODINU</t>
  </si>
  <si>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</si>
  <si>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</si>
  <si>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</si>
  <si>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</si>
  <si>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</si>
  <si>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</si>
  <si>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</si>
  <si>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</si>
  <si>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</si>
  <si>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</si>
  <si>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</si>
  <si>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</si>
  <si>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</si>
  <si>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</si>
  <si>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</si>
  <si>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</si>
  <si>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</si>
  <si>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</si>
  <si>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</si>
  <si>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</si>
  <si>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</si>
  <si>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</si>
  <si>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</si>
  <si>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</si>
  <si>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</si>
  <si>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</si>
  <si>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</si>
  <si>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</si>
  <si>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</si>
  <si>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</si>
  <si>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</si>
  <si>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</si>
  <si>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</si>
  <si>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</si>
  <si>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</si>
  <si>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</si>
  <si>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</si>
  <si>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</si>
  <si>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</si>
  <si>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</si>
  <si>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</si>
  <si>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</si>
  <si>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</si>
  <si>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</si>
  <si>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</si>
  <si>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</si>
  <si>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</si>
  <si>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</si>
  <si>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</si>
  <si>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</si>
  <si>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</si>
  <si>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</si>
  <si>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</si>
  <si>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</si>
  <si>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</si>
  <si>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</si>
  <si>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</si>
  <si>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</si>
  <si>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</si>
  <si>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</si>
  <si>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</si>
  <si>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</si>
  <si>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</si>
  <si>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</si>
  <si>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</si>
  <si>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</si>
  <si>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</si>
  <si>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</si>
  <si>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</si>
  <si>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</si>
  <si>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</si>
  <si>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</si>
  <si>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</si>
  <si>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</si>
  <si>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</si>
  <si>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</si>
  <si>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</si>
  <si>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</si>
  <si>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</si>
  <si>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</si>
  <si>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</si>
  <si>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</si>
  <si>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</si>
  <si>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</si>
  <si>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</si>
  <si>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</si>
  <si>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</si>
  <si>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</si>
  <si>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</si>
  <si>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</si>
  <si>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</si>
  <si>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</si>
  <si>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</si>
  <si>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</si>
  <si>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</si>
  <si>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</si>
  <si>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</si>
  <si>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</si>
  <si>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</si>
  <si>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</si>
  <si>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</si>
  <si>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</si>
  <si>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</si>
  <si>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</si>
  <si>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</si>
  <si>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</si>
  <si>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</si>
  <si>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</si>
  <si>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</si>
  <si>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</si>
  <si>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</si>
  <si>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</si>
  <si>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</si>
  <si>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</si>
  <si>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</si>
  <si>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</si>
  <si>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</si>
  <si>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</si>
  <si>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</si>
  <si>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</si>
  <si>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</si>
  <si>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</si>
  <si>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</si>
  <si>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</si>
  <si>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</si>
  <si>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</si>
  <si>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</si>
  <si>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</si>
  <si>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</si>
  <si>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</si>
  <si>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</si>
  <si>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</si>
  <si>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</si>
  <si>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</si>
  <si>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</si>
  <si>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</si>
  <si>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</si>
  <si>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</si>
  <si>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</si>
  <si>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</si>
  <si>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</si>
  <si>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</si>
  <si>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</si>
  <si>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</si>
  <si>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</si>
  <si>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</si>
  <si>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</si>
  <si>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</si>
  <si>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</si>
  <si>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</si>
  <si>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</si>
  <si>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</si>
  <si>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</si>
  <si>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</si>
  <si>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</si>
  <si>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</si>
  <si>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</si>
  <si>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</si>
  <si>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</si>
  <si>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</si>
  <si>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</si>
  <si>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</si>
  <si>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</si>
  <si>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</si>
  <si>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</si>
  <si>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</si>
  <si>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</si>
  <si>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</si>
  <si>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</si>
  <si>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</si>
  <si>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</si>
  <si>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</si>
  <si>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</si>
  <si>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</si>
  <si>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</si>
  <si>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</si>
  <si>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</si>
  <si>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</si>
  <si>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</si>
  <si>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</si>
  <si>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</si>
  <si>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</si>
  <si>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</si>
  <si>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</si>
  <si>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</si>
  <si>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</si>
  <si>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</si>
  <si>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</si>
  <si>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</si>
  <si>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</si>
  <si>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</si>
  <si>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</si>
  <si>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</si>
  <si>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</si>
  <si>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</si>
  <si>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</si>
  <si>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</si>
  <si>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</si>
  <si>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</si>
  <si>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</si>
  <si>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</si>
  <si>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</si>
  <si>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</si>
  <si>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</si>
  <si>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</si>
  <si>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</si>
  <si>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</si>
  <si>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</si>
  <si>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</si>
  <si>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</si>
  <si>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</si>
  <si>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</si>
  <si>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</si>
  <si>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</si>
  <si>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</si>
  <si>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</si>
  <si>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</si>
  <si>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</si>
  <si>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</si>
  <si>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</si>
  <si>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</si>
  <si>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</si>
  <si>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</si>
  <si>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</si>
  <si>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</si>
  <si>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</si>
  <si>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</si>
  <si>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</si>
  <si>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</si>
  <si>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</si>
  <si>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</si>
  <si>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</si>
  <si>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</si>
  <si>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</si>
  <si>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</si>
  <si>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</si>
  <si>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</si>
  <si>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</si>
  <si>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</si>
  <si>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</si>
  <si>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</si>
  <si>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</si>
  <si>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</si>
  <si>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</si>
  <si>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</si>
  <si>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</si>
  <si>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</si>
  <si>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</si>
  <si>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</si>
  <si>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</si>
  <si>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</si>
  <si>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</si>
  <si>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</si>
  <si>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</si>
  <si>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</si>
  <si>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</si>
  <si>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</si>
  <si>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</si>
  <si>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</si>
  <si>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</si>
  <si>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</si>
  <si>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</si>
  <si>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</si>
  <si>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</si>
  <si>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</si>
  <si>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</si>
  <si>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</si>
  <si>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</si>
  <si>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</si>
  <si>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</si>
  <si>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</si>
  <si>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</si>
  <si>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</si>
  <si>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</si>
  <si>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</si>
  <si>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</si>
  <si>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</si>
  <si>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</si>
  <si>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</si>
  <si>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</si>
  <si>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</si>
  <si>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</si>
  <si>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</si>
  <si>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</si>
  <si>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</si>
  <si>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</si>
  <si>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</si>
  <si>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</si>
  <si>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</si>
  <si>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</si>
  <si>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</si>
  <si>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</si>
  <si>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</si>
  <si>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</si>
  <si>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</si>
  <si>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</si>
  <si>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</si>
  <si>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</si>
  <si>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</si>
  <si>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</si>
  <si>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</si>
  <si>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</si>
  <si>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</si>
  <si>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</si>
  <si>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SREDSTVA MK-a ZA PROGRAMSKU DJELTNOST</t>
  </si>
  <si>
    <t>VIŠAK IZ  PRETHODNE GODINE RASPOREĐEN PREMA KONTIMA</t>
  </si>
  <si>
    <t>VLASTITA SREDSTVA</t>
  </si>
  <si>
    <t>UKUPNO</t>
  </si>
  <si>
    <t>IZVOR 31</t>
  </si>
  <si>
    <t>IZVOR 43</t>
  </si>
  <si>
    <t>IZVOR 52</t>
  </si>
  <si>
    <t>UKUPNO PRIHODI</t>
  </si>
  <si>
    <t>UKUPNO RASHODI</t>
  </si>
  <si>
    <t>BROJ KONTA
(4 razina)</t>
  </si>
  <si>
    <t>Ukupni iznos iz tablice 2.</t>
  </si>
  <si>
    <t>Potpis ravnatelja ustanove</t>
  </si>
  <si>
    <t>PODACI O RAVNATELJU USTANOVE</t>
  </si>
  <si>
    <t>2. Detaljan opis i detaljno razrađeni troškovnik za svaki program iz plana</t>
  </si>
  <si>
    <t>1. Godišnji plan i program rada ustanove za 2019.</t>
  </si>
  <si>
    <r>
      <t xml:space="preserve">POVEZNICA S GODIŠNJIM PLANOM I PROGRAMOM RADA  </t>
    </r>
    <r>
      <rPr>
        <b/>
        <sz val="8"/>
        <color indexed="8"/>
        <rFont val="Arial"/>
        <family val="2"/>
        <charset val="238"/>
      </rPr>
      <t>(navesti elemente iz Godišnjeg plana koji se ostvaruju navedenim programom)</t>
    </r>
  </si>
  <si>
    <t>KRATKI OPIS PROGRAMA
(ujedno navesti aktinosti koje će se provoditi programom)</t>
  </si>
  <si>
    <t>UKUPNI TROŠKOVI</t>
  </si>
  <si>
    <t>*Za svaki program priložiti detaljan opis i detaljno razrađeni troškovnik (s iskazanom specifikacijom prihoda i rashoda)</t>
  </si>
  <si>
    <t>Ukupni iznosi iz tablice 2.</t>
  </si>
  <si>
    <t>SVEUKUPNO</t>
  </si>
  <si>
    <t>VRIJEME REALIZACIJE
(format xx.xx.xx-xx.xx.xx)</t>
  </si>
  <si>
    <t>NAZIV KONTA
(automatski se upisuje unosom kontnog broja)</t>
  </si>
  <si>
    <t>REDOVNA DJELATNOST</t>
  </si>
  <si>
    <t>PLANIRANI RASHODI ZA ZAPOSLENE, MATERIJALNI RASHODI I FINANCIJSKI RASHODI</t>
  </si>
  <si>
    <t>1.1.2019. - 31.12.2019.</t>
  </si>
  <si>
    <t>4.10.2019.-4.11.2019.</t>
  </si>
  <si>
    <t>3.5.2019.-3.6.2019.</t>
  </si>
  <si>
    <t>1.2.2019.-30.11.2019.</t>
  </si>
  <si>
    <t>18.4.2019.-18.5.2019.</t>
  </si>
  <si>
    <t>Valentina Rašan-izložba - GAA</t>
  </si>
  <si>
    <t>Emanuel Vidović-izbor djela iz fundusa Galerije Emanuel Vidović-izložba - GAA</t>
  </si>
  <si>
    <t>Anali 38-39: simpozij Skulptura u muzeju: zbornik radova - GAA</t>
  </si>
  <si>
    <t>Oton Iveković - izložba DVT</t>
  </si>
  <si>
    <t>1.7.2019.-31.7.2019.</t>
  </si>
  <si>
    <t>24. edukativna muzejska akcija - DVT</t>
  </si>
  <si>
    <t>Preventivna zaštita muzejske građe - DVT</t>
  </si>
  <si>
    <t>1.2.2019.-31.10.2019.</t>
  </si>
  <si>
    <t>Radionica nematerijalne baštine - DVT</t>
  </si>
  <si>
    <t>Priča o soli - izložba MKN</t>
  </si>
  <si>
    <t>1.4.2019.-31.10.2019.</t>
  </si>
  <si>
    <t>Edukativni programi - MKN</t>
  </si>
  <si>
    <t>7.1.2019.-30.8.2019.</t>
  </si>
  <si>
    <t>Digitalizacija paleontološke zbirke MKN</t>
  </si>
  <si>
    <t>1.3.2019.-20.11.2019.</t>
  </si>
  <si>
    <t>Međunarodna kulturna suradnja: "ICE AGE EUROPE" - MKN</t>
  </si>
  <si>
    <t>1.3.2019.-31.10.2019.</t>
  </si>
  <si>
    <t>Terensko istraživanje / prikupljanje - MKN</t>
  </si>
  <si>
    <t>Radionica nematerijalne baštine - MSS</t>
  </si>
  <si>
    <t>1.3.2019.-15.11.2019.</t>
  </si>
  <si>
    <t>1.6.2019.-30.9.2019.</t>
  </si>
  <si>
    <t>Preventivna zaštita - MSS</t>
  </si>
  <si>
    <t>Pisanice - nakladništvo: katalog registrirane zbirke MSS</t>
  </si>
  <si>
    <t>1.1.2019.-30.4.2019.</t>
  </si>
  <si>
    <t>1.4.2019.-31.5.2019</t>
  </si>
  <si>
    <t>Slatke tajne medičarskog obrta - MSS</t>
  </si>
  <si>
    <t>1.3.2019.-30.9.2019.</t>
  </si>
  <si>
    <t>Restauracija predmeta iz Zbirke keramike - MSS</t>
  </si>
  <si>
    <t>Muzejsko-edukativne radionice - MSS</t>
  </si>
  <si>
    <t>Pan Jan - vojskovođa i političar: izložba MSB</t>
  </si>
  <si>
    <t>15.10.2019.-15.2.2020.</t>
  </si>
  <si>
    <t>Preventivna zaštita muzejske građe - MSB</t>
  </si>
  <si>
    <t>1.1.2019.-28.2.2019.</t>
  </si>
  <si>
    <t>Restauracija i konzervacija građe - MSB</t>
  </si>
  <si>
    <t>Zvonimir Zagoda: Fotografije - retrospektiva - izložba MSB</t>
  </si>
  <si>
    <t>1.5.2019.-30.9.2019.</t>
  </si>
  <si>
    <t>Muzejsko-edukativne radionice - MSB</t>
  </si>
  <si>
    <t>1.4.2019.-1.12.2019.</t>
  </si>
  <si>
    <t>Nabava računalne opreme - MHZ</t>
  </si>
  <si>
    <t>Investicijsko održavanje Muzeja "Staro selo"</t>
  </si>
  <si>
    <t>Investicijsko održavanje Dvora Veliki Tabor</t>
  </si>
  <si>
    <t>Investicijsko održavanje Galerije Antuna Augustinčića</t>
  </si>
  <si>
    <t xml:space="preserve">Ovim programom Galerija Antuna Augustinčića po devadeseti put sudjeluje u tradicionalnoj muzejskoj edukativnoj akciji Sekcije za muzejsku pedagogiju i kulturnu akciju Hrvatskog muzejskog društva, povodom Međunarodnog dana muzeja 18. svibnja. 
U duhu i na razini dosadašnjih programa koje smo priređivali tim povodom – 2000, JAČAJmo se / Motiv konja i konjanika u hrvatskoj skulpturi 20. st., KUĆA za prijevoz skulpture, U SLAST, ODIJELO čini… Modni salon GAA, PORTAL skulpture / Premosnica, BezGLASne invencije, IZNENAĐENJE?!, ORIGINAL(n)i koncept: KopirajT, (U)OKVIR(I) za 5, Sklad (klanječkog) KOTAČa, DODIR memorije / memorija dodira, VODA / FONTANA koja se mijenja, MUZEJSKE PRIČALICE Galerije Antuna Augostinčića, (BEZ)VEZE / Kerempuhi na hrpi, Modeliranjem gline spoznajmo ODRŽIVOST, KLIK na Klanječki karajoLIK, TAJNA umjetnosti, LAĐA / Klanječkom lađom... – odgovorit ćemo zadanoj temi i primjereno obilježiti Međunarodni dan muzeja.
Program bi se sastojao od izložbe koja se referira na temu akcije, uz nju vezane likovne radionice te prigodnog programa za Međunarodni dan muzeja, kojim se povezuju domaća i međunarodna tema obilježavanja. 
Uz program bi se izdala i popratna tiskovina, koja bi ujedno služila i kao katalog izložbe i kao radni materijal za radionicu, a za prigodni program povodom Međunarodnog dana muzeja tiskale bi se pozivnice i plakat.
</t>
  </si>
  <si>
    <t>Od 2010. godine Galerija Antuna Augustinčića surađuje s Akademijom likovnih umjetnosti u Zagrebu. Svake godine tijekom završne izložbe studenata ALU, komisijski odabire talentirane diplomante na odsjeku kiparstva i priređuje im samostalnu izložbu u svom izložbenom prostoru u Klanjcu. U lipnju 2018. godine komisija u sastavu Peruško Bogdanić, redovni profesor na ALU, Božidar Pejković, voditelj GAA i Davorin Vujčić, kustos GAA, odlučila je samostalnu izložbu prirediti Valentini Rašan. Valentina Rašan rođena je u Bjelovaru 28. ožujka 1994. godine. Maturirala je 2013. godine na Školi primijenjene umjetnosti i dizajna u Zagrebu, smjer Dizajn keramike. Na zagrebačkoj Akademiji likovnih umjetnosti 2017. godine završila je preddiplomski, a 2018. godine sveučilišni diplomski studij kiparstva čime je stekla akademski naziv magistra kiparstva. Od 2011. godine sudjeluje u izradi kiparskih djela za potrebe institucija (Hrvatski bankovni muzej, crkva svete Marije na Mljetu) te izlaže na skupnim izložbama (Zagreb, Rijeka, Bjelovar). Dobitnica je Rektorove nagrade 2015. za sudjelovanje na studentskom projektu, praizvedbi opere Borisa Papandopula Madame Bauffault u produkciji HNK u Zagrebu. Izložba u Klanjcu bila bi njena prva samostalna izložba. Izložba se ostvaruje u Studiju GAA u Klanjcu, a autor izložbe je Davorin Vujčić, kustos GAA.</t>
  </si>
  <si>
    <t xml:space="preserve">Izložba u okviru međumuzejske suradnje Muzeja Hrvatskog zagorja – Galerije Antuna Augustinčića i Muzeja grada Splita – Galerije Emanuel Vidović. (U rujnu 2017. Galerija je gostovala u Splitu svojom izložbom Bezglasne invencije.)
GALERIJA EMANUEL VIDOVIĆ posvećena je liku i djelu Emanuela Vidovića, a zamišljena je kao mjesto sabiranja, obrade, istraživanja, zaštite i prezentacije slikareva materijalnog i duhovnog naslijeđa. Njen postojeći i potencijalni fundus su umjetnička djela koja ocrtavaju Vidovićev slikarski razvoj od početka do kraja stvaranja te raznovrsni muzeološki materijal, koji pridonosi upotpunjavanju Vidovićeve biografije te prati prezentaciju i recepciju njegova djela.
EMANUEL VIDOVIĆ, jedan od najistaknutijih umjetnika prve polovice 20. stoljeća, rođen je u Splitu 24. prosinca 1870., gdje je i umro 1. lipnja 1953. godine. Kao sedamnestogodišnjak upisao je likovnu akademiju u Veneciji, koju je napustio prije negoli je diplomirao, ali se nastavio baviti likovnom umjetnošću slikajući vedute kanala, lagune i motive iz Chioggie. Nakon boravka u Milanu od 1892. do 1895. godine vratio se je u Split i od 1898. godine radio kao nastavnik u splitskoj Obrtnoj školi. Više od pola stoljeća bio je ugledni kulturni djelatnik i stup splitske likovne scene. 
Izložba Emanuel VIDOVIĆ  izbor djela iz fundusa Galerije Emanuel Vidović prati slikarski razvoj ovog slikara od njegovih početaka na kraju 19. stoljeća do njegove smrti, 1953. godine. Počinje s talijanskim i splitskim krajolicima pomoću kojih možemo slijediti likovne mijene Vidovićeva odnosa prema prostorima njegova fizičkog i duhovnog zavičaja. Iz nastojanja k pročišćenju vlastite vizije, više nego iz svjesnog eksperimentiranja u području forme, Vidović stvara djela u kojima je predmetnost svedena na dvodimenzionalnu plohu i reducirana na najelementarnije i najbitnije tragove svoje nazočnosti (opus nastao u razdoblju od  otprilike 1906. do 1918. godine). U nekim pejsažima iz Trogira i Splita oko 1936. godine ekspresionističkim žarom široke i snažne geste ponovo ide k razoru figurativnosti, a posljednji njegovi krajolici djeluju poput uvertire istraživanjima na polju apstrakcije započetog šestog desetljeća.
Izložba  autorice Nele Žižić, voditeljice Galerije Emanuel Vidović  uključuje i Vidovićeve mrtve prirode i interijere, onaj stilski neodrediv, a duhovno neotuđiv, samo vidovićevski, intimistički memento. Uz izložbu se tiskaju pozivnica, plakat i katalog.
</t>
  </si>
  <si>
    <t xml:space="preserve">Ovaj svezak Anala će na oko pet stotina stranica sadržavati tridesetak recenziranih i kategoriziranih radove sa simpozija Skulptura u muzeju, koji će se održati od 24. do 26. listopada 2018. godine u Galeriji Antuna Augustinčića u Klanjcu.
To je šesti u nizu simpozija (Antun Augustinčić u kontekstu hrvatske i europske skulpture, 1995.; Muzeji u Hrvatskoj danas i sutra, 1996.; Skulptura na otvorenom, 2003.; Original u skulpturi, 2008.; Problem spomenika : spomenik danas, 2013.) kojima Galerija Antuna Augustinčića potiče razrješavanje stručno-znanstvene (muzeološke, povijesno-umjetničke i teorijske) problematike, a zbornike kojih objavljuje u okviru svojih Anala.
</t>
  </si>
  <si>
    <t xml:space="preserve">Ovom izložbom bio bi predstavljen bogati stvaralački opus jednog od najpoznatijih hrvatskih slikara 20. stoljeća, Otona Ivekovića. Slikar je rođen u Klanjcu 17. travnja 1869. godine, a tamo je i umro te pokopan 5. srpnja 1939. Stoga se iduće, 2019. godine, obilježava 150 -ta godišnjica njegova rođenja i 80- ta obljetnica smrti te bismo ih željeli obilježiti izložbom njegovih radova u dvorcu koji je mnogo značio Ivekoviću. Naime, umjetnik je bio vlasnik Velikog Tabora od 1919. do 1938. godine i u tom su periodu nastala brojna njegova djela inspirirana slikovitim izgledom dvorca i okolnog krajolika. Radovi nastali u tom razdoblju tvore posebnu tematsku cjelinu u bogatom Ivekovićevom stvaralaštvu, a  sastoje se od prikaza interijera i eksterijera Tabora, pejzaža iz bliže i dalje okolice, scena iz svakodnevnog života, te mnogobrojnih crteža životinja koji nam Ivekovića danas prezentiraju kao izvrsnog animalista. 
  Na izložbi bi bilo izloženo oko 20-tak Ivekovićevih radova. Izložba bi bila popraćena katalogom.
</t>
  </si>
  <si>
    <t>Ovim programom Dvor Veliki Tabor sudjelovao bi i 2019. godine u tradicionalnoj muzejsko- edukativnoj akciji Sekcije za muzejsku pedagogiju i kulturnu akciju Hrvatskog muzejskog društva, povodom Međunarodnog dana muzeja 18. svibnja. Prema zadanoj temi, osmislit će se interaktivna radionica za djecu uz pomoć odgovarajućih didaktičkih pomagala, radnih materijala, a tiskat će se i deplijan na istu temu. Kao i do sad djeca sa velikim zanimanjem dočekuju njima prilagođene radionice koje im na metodički zanimljiv način omogućuju usvajanja određenih znanja vezanih uz Veliki Tabor unutar zadane teme. Planira se i izrada labirinta od kamenja u krajoliku u blizini Velikog Tabora, kao i izrada malog, mobilnog labirinta unutar samog dvorca.</t>
  </si>
  <si>
    <t>U cilju zaštite muzejskog fonda, osobito najosjetljivije građe od papira potrebno je nabaviti materijale kojima će se omogućiti efikasnija preventivna zaštita muzejske građe u svakodnevnom rukovanju i tijekom pohrane. U svakodnevnom istraživanju muzejske građe od papira (stare knjige, dokumenti, fotografije) u cilju njezine preventivne zaštite nužni su nam odgovarajući pribor i materijali. Isto tako za pohranu i čuvanje muzejske građe od papira važno je nabaviti beskiselinske fascikle različitih dimenzija te pergaminske i polipropilenske vrećice. Također, za potrebe izvođenja preparatorskih postupaka na građi, potrebno je nabaviti kistove, skalpele, špatule, aceton, paraloid, akril, gips, kompresor za ispuhivanje gipsane prašine i druge potrošni alate i materijale.</t>
  </si>
  <si>
    <t>Budući da je Rješenjem Ministarstva kulture utvrđeno da predaja o Veroniki Desinićkoj ima svojstvo nematerijalnog kulturnog dobra, a u cilju poticanja prenošenja i njegovanja ovog kulturnog dobra u izvornim sredinama, kroz radionice s djecom približili bismo im glavne likove ove priče i vrijeme u kojem su živjeli te odjeke u književnosti, likovnoj i kazališnoj umjetnosti. Isto tako raspisali bismo natječaj za prikupljanje likovnih ili literarnih dječjih radova kako bi se populariziralo i promoviralo ovo kulturno dobro i sačuvalo za nove generacije. Također, promovirali bismo druge priče koje se vežu uz naš dvorac, poput priče o vili Melusini čiji se lik nalazi na jednoj od kaljevih peći Velikog Tabora.</t>
  </si>
  <si>
    <t xml:space="preserve">Povodom Međunarodnog dana planeta Zemlje, 22. travnja, u Muzeju krapinskih neandertalaca otvorila bi se tematska izložba pod nazivom  „Priča o soli“. Izložba bi  prezentirala povijesnu važnost i vrijednost prvenstveno kuhinjske soli (halita),  geokemijske procese stvaranja soli, važna nalazišta na području Europe, ali i Hrvatskog zagorja. Iako danas poznajemo mnogo vrsta soli, kada se spominje  sol- prva pomisao je kuhinjska sol (halit), no kroz izložbu bi se prezentirale i druge vrste soli metala poput nitrata, sulfata, nitrita, karbonata itd., te njihova primjena u svakodnevnom životu ljudi. Naime, mnoge vrste soli nalaze primjenu u poljoprivredi, gospodarstvu, farmaceutskoj i prehrambenoj industriji. Različitim geološkim i geokemijskim procesima u Zemlji te na površini Zemlje nastaju neke od najkorisnijih soli za živi svijet našeg planeta. Za potrebe realizacije izložbe biti će ostvarena stručna i međumuzejska suradnja s Prirodoslovno-matematičkim fakultetom- Geološkim odsjekom, Muzejom soli iz Nina, Muzejom soli iz Tuzle te Hrvatskim prirodoslovnim muzejom. Prije realizacije izložbe uzorkovat će se različiti lokaliteti na području Hrvatskog zagorja pa će se i kroz terenski rad pokušati dobiti detaljnija slika geokemijskih ležišta soli metala na području Hrvatskog zagorja. 
Uz izložbu će biti tiskan katalog, pozivnica i plakat. 
</t>
  </si>
  <si>
    <t>Paleontološka zbirka ima ukupno 118 predmeta, a sadrži fosilne primjerke biljaka i životinja od kojih je dio prikupljen u Krapini i okolici Hrvatskog zagorja, a dio otkupljen ili prikupljen muzejskom razmjenom sa sličnim muzejskim institucijama u svijetu. Stijene s fosilnim ostacima postojani su dokument geološke prošlosti i vjeran dokaz biološke evolucije, koji svjedoče o razvoju života na Zemlji od pretkambrija pa sve do kenozoika. Paleontološka zbirka upisana je u Registar kulturnih dobara RH - Lista zaštićenih kulturnih dobara pod rednim brojem 3805. Digitalizacija ove zbirke pomogla bi u njezinom očuvanju a predmete učinila dostupnim za daljnje ekspertize.</t>
  </si>
  <si>
    <t xml:space="preserve">Međunarodna mreža „Ice Age Europe“ postoji od 2012. godine, a Muzej krapinskih neandertalaca njezin je aktivni član. Mreža broji 20 članova (muzeji, instituti, nalazišta te ustanove s tematikom geološkog razdoblja pleistocena) iz 7 europskih zemalja. Rad u toj međunarodnoj mreži za MKN je od iznimne važnosti, prvenstveno zbog stručne razmjene znanja, iskustva, ali i zbog zajedničkih projekata. Tako je u 2018. god. u Krapini gostovala putujuća izložba pod nazivom ICE AGE EUROPENOW koju je u krapinskom muzeju razgledalo više od 8.000 posjetitelja. Svake godine izlazi i zajednički časopis ICE AGE Magazine u kojem se prezentiraju radovi svakog od člana mreže. Trenutačno najvažniji projekt mreže jest Neanderthal Cluster, transnacionalna nominacija europskih neandertalskih nalazišta za upis na Zaštićenu svjetsku listu prirodne baštine – UNESCO. Nalazište Hušnjakovo je jedan od 5 odabranih europskih nalazišta, kao lokalitet s najbogatijom i najbrojnijom zbirkom neandertalskog čovjeka na svijetu. 
Radni sastanci se održavaju dva puta godišnje, a u 2019. godini održat će se u Španjolskoj (Altamira) i Njemačkoj (Vogelherd).
</t>
  </si>
  <si>
    <t xml:space="preserve">Muzej krapinskih neandertalaca planira u 2019. godini nadopuniti postojeće zbirke putem donacija, terenskog prikupljanja i mogućeg otkupa, što ovisi o raspoloživosti financijskih sredstava. Program se odnosi osobito na nadopunu geološke i paleontološke zbirke, a plan razvoja prvenstveno je usmjeren na prikupljanje i obradu građe vezane uz područje Hrvatskog zagorja. Terensko istraživanje provodili bi u suradnji s djelatnicima Geološko - paleontološkog odjela Hrvatskog prirodoslovnog muzeja, nositeljima provedbe matične djelatnosti prve razine. Njihovo dugogodišnje iskustvo u terenskom istraživanju diljem Hrvatske uvelike bi pomoglo u realizaciji ovog projekta.
Cjelovito terensko istraživanje Hrvatskog zagorja rezultiralo bi povećanjem fundusa i u konačnici samostalnom ili zajedničkom izložbom.
</t>
  </si>
  <si>
    <t>Radionice nematerijalne baštine u 2019. godini biti će posvećene tradicijskim umijećima koji se nalaze na Listi zaštićenih nematerijalnih kulturnih dobara i to: Medičarski obrt sa područja Sjeverozapadne Hrvatske i Slavonije pod red.br 49  i Umijeće izrade tradicijskog božićnog nakita - kinč na području  sjeverozapadne Hrvatske pod rednim brojem 138.</t>
  </si>
  <si>
    <t>S ciljem očuvanja muzejskih fondova u slijedećoj godini potrebno je izvršiti nabavku opreme koja podrazumijeva zaštitu muzejske građe, nabavku materijala za izradu polica, ladica i ormara za čuvanje predmeta iz povijesne zbirke. Predviđa se nabavka drvene građe, a izrada ormara, polica i ladica izvršila bi se u preparatorskoj radioni Muzeja. Drveni ormari postavili bi se u čuvaonici Muzeja "Staro selo" Kumrovec prioritetno za potrebe smještaja građe iz povijesne zbirke. Programom preventivne zaštite planira se nabaviti i zaštitna sredstva za premazivanje drvene i metalne građe,  bezkiselinske kutije za pohranu manjih predmeta iz  Povijesne zbirke, omotnice za fotografije i građe na papiru iz povijesne zbirke te zaštitnu odjeću ( kute), rukavice, maske za osobe koje će realizirati predviđene aktivnosti preventivne zaštite.</t>
  </si>
  <si>
    <t>Muzej "Staro selo" Kumrovec baštini pisanice nastale na području Hrvatskog zagorja. Zbirka pisanica broji 20 predmeta i registrirana je kao kulturno dobro RH Lista zaštičenih kulturnih dobara pod rednim brojem 4434, Klasa UP-1-612-08/10-06/0067; Ur broj 532-04-01-03-02/1-17-6. Izdavanjem kataloga Pisanice javnosti će se predstaviti tehnike tradicijskog oslikavaja pisanica, uskrsni običaji Hrvatskog zagorja te prezentirati pisanice koje se čuvaju u Muzeju "Staro selo" Kumrovec.</t>
  </si>
  <si>
    <t xml:space="preserve">Običaj pisanja i slanja čestitki, nekoć neizostavnog dijela blagdanskog ugođaja s vremenom je gotovo potpuno nestao. Pisanju čestitki veselile su se mnoge obitelji. Čestitke su zajedno birali i kupovali ili su ih djeca sama izrađivala. Dobiti takvu čestitku imalo je posebno značenje, pomoću nje prenosile su se emocije, takve čestitke čuvale su se godinama, Božićne čestitke često su se stavljale pod bor. Osim čestitki vezanih za kršćanske blagdane ljudi su slali čestitke za imendane i rođendane.
U 2019. planira se izložba dijela muzejske građe MHZ- Muzeja „Staro selo“ Kumrovec Zbirke čestitki (131 predmet) kao zaštićenog kulturnog dobra  RH (rješenje MK RH, Uprava za zaštitu kulturne baštine; Klasa: UP – I -612-08/10-06/0067; Ur.br: 532-04-01-01/3-12-3, Zagreb, 10. srpnja  2012.
Vremenski raspon zbirke obuhvaća razglednice i čestitke s iz druge polovice 19.st do kraja 20.st. Prvi dio zbirke čine razglednice, najčešće su to stare fotografije pojedinih mjesta ili znamenitosti karakterističnih za pojedina mjesta. Drugi dio  obuhvaća čestitke koje su  iz raznih krajeva pristizale u Hrvatsko zagorje.  Čestitke su prigodne, najčešće vezane uz proslavu kršćanskih blagdana – Uskrsa, Božića i Nove Godine te imendana i rođendana.
</t>
  </si>
  <si>
    <t xml:space="preserve">Program pod nazivom  "Slatke tajne medičarskog obrta" etnografska je, kulturno - povijesna, tuzemna i autorska izložba namijenjena najširem krugu korisnika. Autorica izložbe biti će kustosica etnologinja Tihana Kušenić. Majstori medičarskog obrta bave izradom proizvoda od tijesta i voska - licitara, medenjaka, svijeća, voštanih zavjetnih darova te pripravom pića - gvirca i medice. Ti se proizvodi od samih početaka obrta prodaju na sajmovima i proštenjima vezanim uz crkvene svetkovine.
Izložbom "Slatke tajne medičarskog obrta" prikazat će se izrada medičarskih proizvoda od prošlosti do danas na području Krapinsko-zagorske županije. Izložbom ćemo prikazati razvoj obiteljskih medičarskih obrta, proces proizvodnje medičarskih proizvoda.  Kroz izložbu ćemo istaknuti i predmete iz fonda Muzeja "Staro selo" Kumrovec, i to iz Zbirke oruđa i alata Muzeja "Staro selo" Kumrovec koji su se koristili u licitarskim radionicama: drveni kalupi, metalni rezači (šteheri) za medeno tijesto te razne  alatke za izradu svijeća
</t>
  </si>
  <si>
    <t xml:space="preserve">Potrebno je izvršiti restauratorsko konzervatorske radnje na 5 predmeta koji su dio registrirane Zbirke keramike Muzeja "Staro selo" Kumrovec ( Inventarni brojevi: 1873, 5094, 307, 1840 i 3755). Zbirka keramike ima status zaštićenog kulturnog dobra upisanog u Registar kulturnih dobara Republike Hrvatske u Listu zaštićenih kulturnih dobara pod rednim brojem 4434, Klasa UP-I-612-08/10-06/0067, Ur.broj: 532-04-01-01/4-10-2
Ovisno o oštećenju predmeta, potrebno je izvršiti zahvate čišćenja, neutralizacije soli, konsolidiranje, razljepljivanje, odstranjivanje starog ljepila, sastavljanja te ponovnog ljepljenja, rekonstrukcija dijelova koji nedostaju te retuširanje rekonstruiranog dijela.
</t>
  </si>
  <si>
    <t xml:space="preserve">Programom muzejsko-edukativnih radionica afirmirat će se baština Hrvatskog zagorja sa prikazom dječjih drvenih igračaka. Aktivnosti će započeti 18. travnja s početkom  muzejsko –edukativne akcije  u organizaciji Sekcije za muzejsku pedagogiju i kulturnu akciju koja se organizira povodom Međunarodnog dana muzeja. Programom muzejsko-edukativnih radionica baviti ćemo se upoznavanjem sa nematerijalnom kulturnom baštinom izrade tradicijskih drvenih igračaka. Tijekom akcije svaki polaznik će stručnim vođenjem obuhvatiti i sagledati  čitavi prostor Muzeja "Staro selo" Kumrovec, s naglaskom na stalni izložbeni postav Izrada dječjih drvenih igračaka i svirala upoznajući se s  načinom izrade drvenih igračaka, što je to UNESCO, zašto su drvene igračke upravo pod zaštitom UNESCO-a, zašto je veoma bitno očuvati i što znači za naš kraj kulturna nematerijalna baština. 
Program muzejsko-edukativnih radionica nastavit ćemo tijekom ljetnih praznika kada će biti organizirani susreti djece i mladih umjetnika koji će sudjelovati u izradi i oslikavanju interaktivnih skulptura sa prikazom motiva tradicijskih dječjih drvenih igračaka koje će se postaviti na ulazu u Muzej "Staro selo" Kumrovec. Malom likovnom kolonijom koja će se održati 23.rujna na  Međunarodni dan kulturne baštine i Dan europske baštine okončat ćemo aktivnosti uz predstavljanje i istraživanje tradicijskih drvenih igračaka.
</t>
  </si>
  <si>
    <t xml:space="preserve">Jan Vitovec Grebengradski (? – ?, 1468.), češki plemić i vojni plaćenik uvelike je obilježio  povijest Hrvatskog zagorja, o čemu svjedoči i naslov koji je obnašao - grof zagorski ("grof od Zagorja"). Vršio je dužnost slavonskog bana i u Krapini kovao vlastiti novac. Usporedno s Nikolom Iločkim proglašen je banom cijele Slavonije od 1457. do 1463. godine. U povijesnim ga izvorima nalazimo i kao Ivan Vitovec", "pan Jan", "de Greben", "Bitovec", "Wittowicz zum Greben", "Witobecz", "Vitovecz". Imao je sinove Jurja, Vilima (u. 1510.), Ivana i kći Katarinu (udanu za Nikolu Széchyja Gornjolendavskog). 
Arheološko-kulturno povijesna Izložba kojom bi se obilježila obljetnica smrti Jana Vitovca (kao godina njegove smrti navodi se  1468. i 1469. godina) prikazati će u prvom redu povijest obitelji Vitovec i utjecaja koje su Jan Vitovec i njegovi sinovi izvršili na Hrvatsko zagorje, a javnosti bi se također predstavilo burno 15. st. na spomenutom prostoru. Budući da su Vitovci obilježili prošlost nekolicine zagorskih utvrda, na izložbi se planiraju izložiti nalazi s utvrda kojima su oni gospodarili a koje su arheološki istražene (Vrbovec pored Huma na Sutli, Veliki i Mali Tabor, Stari grad Krapina, Grebengrad). U suradnji s institucijama s prostora današnje Češke Republike (Západočeská Univerzita v Plzni), uz veliki naglasak na angažman Jana Vitovca u husitskom pokretu, pokušati će se istražiti i predstaviti povijest obitelji Vitovec prije dolaska Jana Vitovca u službu Matijaša Korvina i Fridrika III., o kojoj i češki znanstvenici malo znaju. Izložba će se ostvariti u suradnji s Západočeská Univerzita v Plzni) iz češkim muzejom Západočeské muzeum v Plzni. uz glavne 
Autorice izložbe: Ivana Škiljan, Vlatka Filipčić Maligec
Stručni suradnici: Tatjanom Tkalčec, Milan Procházka, Borislav Grgin.
</t>
  </si>
  <si>
    <t xml:space="preserve">Preventivna zaštita muzejske građe – nabava potrebne opreme i potrošnog materijala.
Opis aktivnosti:
• omogućavanje lakšeg i učinkovitijeg čišćenja predmeta i njihovog okruženja
• poboljšanje zaštite građe prilikom izlaganja
• kontinuirano praćenje mikroklimatskih uvjeta u čuvaonicama i ostalim prostorima gdje se nalazi građa (svakodnevno)
• daljnja razrada plana djelovanja u slučaju provale, krađe i požara
• nastavak ujednačavanje sustava označavanja smještaja građe
• zaštita drvenu građu
• slaganje građe koju je potrebno u kutije i ormara
</t>
  </si>
  <si>
    <t>Restauracija i konzervacija građe iz Arheološke i Kulturno-povijesne zbirke. Predviđaju serestauratorski radovi na 4 predmeta iz Arheološke zbirke te na jednom predmetu iz Kulturno-povijesne zbirke te konzervatorski radovi na predmetima iz Zbirke oružja i opreme, Arheološke, Kulturno-povijesne zbirke i Zbirke Viktorije Orišić.</t>
  </si>
  <si>
    <t xml:space="preserve">Zvonimir Zagoda rođen je 1941. u Oroslavju, a 1960. završio je Školu primijenjene umjetnosti u Zagrebu (Odjel umjetničke fotografije) te 1962. Višu pedagošku školu. Od 1968. do umirovljenja 2006. bio je nastavni u Školi primijenjene umjetnosti Član je ULUPUH-a i LIKUM-a. Održao je više samostalnih izložaba. 
Fotografijom se bavi već preko 50 godina. Porijeklom i radom vezan je uz prostor Hrvatskog zagorja. 
Zagodine fotografije izravni su zapisi likovnog događaja, ali i svojevrsni psihogram likovne svijesti. Autor intimizira s različitim vidovima klimaksa prolaznosti ubilježenih u organsku i anorgansku prirodu. Jasno uviđajući mogućnosti, ali i ograničenja fotografije, slijedeći kulturu medija autor postavlja temelje svojih htijenja: savladavanje motiva fotonskom ekspresijom kao temeljem izraz.  U okvirima klasičnog pristupa fotografskom umijeću Zagoda je nepretenciozno ostvario put likovnim vizijama koje svoju snagu crpe iz kreativne poniznosti pred motivom. 
</t>
  </si>
  <si>
    <t xml:space="preserve">Muzej će se uključiti u 24 Muzejsko-edukativnu akciju sukladno temi koja će biti određena. 
Muzej prije škole:
Program radionica namijenjen učenicima osnovnih i srednjih škola u tjednu prije početka školske godine. Radionice se održavaju u tjednu prije škole od 10 do 13 sati. Za iduću godinu planiramo sljedeće radionice: 
• Lađom do novih kultura;
• Ukrasi školski pribor;
• Lutkarska radionica;
• Lov oko dvorca;
• Društvene igre nadahnute poviješću (za mlađe i starije) 
• Upoznaj i zaigraj Muzej
• Dramatiziraj Bunu. 
Dio radionica vodili bi djelatnici Muzeja, dok bi se za druge angažirali vanjski suradnici. 
Adventske radionice
Pedagoško-edukativni programi koji se odvijaju prve nedjelje adventa namijenjeni prije svega obiteljskom posjetu muzeju, ali i mladima te posjetiteljima treće životne dobi. Na radionicama se različitim tehnikama, prema interesu i dobi posjetitelja, izrađuju čestitke, sitni pokloni i božićni nakit različitim tehnikama. Radionice prate glazbeno-scenski nastupi te prodaja prigodnih proizvoda iz obiteljskih poljoprivrednih domaćinstava, školske zadruge i udruga. Projekt je pokrenut kako bi se lokalnim posjetiteljima pružili novi sadržaji u vrijeme slabijeg posjeta Muzeju. Program radi i na poticanju međugeneracijske solidarnosti. 
Biti će organizirano nekoliko radionica:
1. Izrada božićnog nakita metodom 
2. Izrada oznaka za poklone od fimo mase
3. Izrada nakita recikliranjem
4. Izrada poklona od prirodne vune
</t>
  </si>
  <si>
    <t>NADICA JAGARČEC</t>
  </si>
  <si>
    <t>049-587-887</t>
  </si>
  <si>
    <t>ravnateljica@mhz.hr</t>
  </si>
  <si>
    <t>Radovi na drenaži odvodnje oborinskih voda, zamjeni instalacija i uređenje unutrašnjeg dvorišta u dvorcu Oršić u Gornjoj Stubici - nastavak radova</t>
  </si>
  <si>
    <t>1.4.2019.-30.6.2019.</t>
  </si>
  <si>
    <t>Nezaboravimo čestitati - izložba iz Zbirke razglednica i čestitki MSS</t>
  </si>
  <si>
    <t>1.6.2019.-31.10.2019.</t>
  </si>
  <si>
    <t>24.edukativna muzejska akcija i Međunarodni dan muzeja GAA</t>
  </si>
  <si>
    <t xml:space="preserve">Pedagoško- muzejski program „Zimske radionice i igraonice“ održava se u vremenu zimskih školskih praznika. Program je namijenjen djeci predškolske dobi i učenicima osnovnih škola, a sadrži interaktivne radionice na temu geologije i paleontologije, evolucije i života krapinskih neandertalaca. U sklopu 24. Edukativne muzejske akcije organizirale bi se aktivnosti za djecu i mlade, predavanja i radionice, kako za individualne posjetitelje tijekom vikenda, tako i za grupe učenike osnovnih i srednjih škola.  U sklopu programa bi se ostvarila suradnja s udrugama te drugim kulturnim i obrazovnim ustanovama, a kao i svake godine, planira se tiskati i edukativni materijal, s osnovnim informacijama o temi programa (prapovijesna tema koja se nadovezuje na temu 24. EMA-e). Ljetna geološka škola se održava tijekom ljetnih školskih praznika, zadnji tjedan u kolovozu, od ponedjeljka do petka. Program sadrži geološke i paleontološke radionice koje su namijenjene djeci predškolskog uzrasta i osnovnih škola, a održavaju se u muzeju i na terenu. Sudjelujući u radionicama djeci se približava geološka i paleontološka znanost na neposredan i zanimljiv način kroz druženje i zabavu. Uz mnoga nova znanja o mineralima i fosilima, razvoju života na Zemlji i životu krapinskih neandertalaca, radionice djecu potiču na kreativnost.  Djeca sudjeluju u radionicama radeći u grupi te u paru pa se na taj način potiče razvoj njihovih socijalnih i komunikacijskih sposobnosti. U sklopu programa 2019. g. planiramo tiskati slikovnicu/ bojanku za djecu »Pepova i Janina pradavna avantura« koja je 2017. godine izrađena u velikim dimenzijama od spužve (120 cm x 90 cm). Kako je sama priča dobro prihvaćena od djece te s obzirom da postoji velika potreba za takvom vrstom publikacije u Muzeju, planiramo je otisnuti i u malom formatu, u nakladi od 500 komada. Također, program Ljetne geološke škole bi sadržavao aktivnosti i igre vezane uz likove i događaje iz slikovnice. Muzej krapinskih neandertalaca sljedeće godine obilježava 120. godina otkrića krapinskog pračovjeka pa bi tim povodom organizirali i aktivnosti za učenike srednjih škola (Škole za umjetnost, dizajn, grafiku i odjeću Zabok, Srednja škola Krapina.).
Aktivnosti bi bile dio projekta „S NEANDERTALCEM u umjetnosti i dizajnu“ tijekom kojega bi se organizirale radionice u kojima bi učenici izrađivali odjeću, torbe i nakit inspiriran neandertalcima i prapoviješću te također ilustracije koje bi se otisnule na majice i dr. predmete. Program bi uključivao posjet Muzeju krapinskih neandertalaca, radionice koje bi se mogle prema dogovoru održati u muzeju, školi te u Gradskoj galeriji Zabok. Po završetku programa organizirala bi se izložba učeničkih radova.
</t>
  </si>
  <si>
    <t>18.4.2019.-30.12.2019.</t>
  </si>
  <si>
    <t>Investicije "Nadopuna postava"</t>
  </si>
  <si>
    <t>1.3.2019.- 31.10.2019.</t>
  </si>
  <si>
    <t xml:space="preserve">Muzej krapinskih neandertalaca od samog svog otvorenja 2010. godine pobuđuje zainteresiranost kako šire tako i stručne javnosti, a prilog tome govori i brojka od 800.000 posjetitelja u osam godina rada.  Analizirajući zbirku krapinskih neandertalaca, koja je neiscrpan izvor novih spoznaja već više od 100 godina, u proteklih nekoliko godina došlo je do novih saznanja pogotovo u ritualnom ponašanju krapinskog pračovjeka. Obzirom na druge novitete u paleoantropološkoj znanosti neophodno je stalni muzejski postav MKN nadopuniti novitetima. Tako je u planu nadopuniti stalni postav novim kopijama lubanja hominida, crtežima i odljevcima kamenog oruđa, stereolitskim  3D replikama osteološke zbirke krapinskog diluvija te nadopuna u dijelu ritualnog ponašanja: izrada replike kandži orla i ogrlice. Također u planu je i zamijeniti originalne knjige u dijelu Gorjanovićev kabinet vjerodostojnim kopijama. </t>
  </si>
  <si>
    <t>Računalna oprema u Muzejima Hrvatskog zagorja je većim djelom zastarjela. U narednom periodu planiramo sukcesivno zamjenjivati zastarjelu opremu. Tijekom 2019. Godine planiramo nabavu 5 računala, 2 fotoaparata, 3 pisača i 3 UPS-a.</t>
  </si>
  <si>
    <t>1.6.2019.-31.7.2019.</t>
  </si>
  <si>
    <t xml:space="preserve">Na objektima tradicijskog graditeljstva Muzeja "Staro selo" Kumrovec potrebno je žurno izvršiti popravke na krovovima prekrivenim crijepom biberom koji osim što propuštaju vodu i time ugrožavaju tradicijsku arhitekturu opasni su i za posjetitelje jer se urušavaju s krovova. Radove je potrebno izvršiti prema sljedećem popisu objekata: Rodna kuća Josipa Broza Tita (20 S),  Gospodarski objekt obitelji Broz, (20 g), stalni postav Vatrogasci 28 g, gospodarski objekt 36 g-obnova pokrova i krovišta, Bačvarstvo  43/44g- obnova dijela pokrova, krova i podnica iznad kolnice Bačvarstvo 43-44 g – obnova i proširenje sanitarnog čvora, drenaže i zidova. Izrada projektne dokumentacije za stalni postav Seosko domaćinstvo s kraja 20. st.
Sanacija oštećenja i popravak sustava fontane Zdenac radosti. Sanacija oštećenja i popravak sustava fontane Zdenac radosti. Tekuće održavanje. Investicije na Vili Kumrovec, nastavak manjih radova u prizemlju u desnom dijelu Vile gdje se nalazi sanitarni čvor i stavljanje u funkciju sanitarnog čvora za potrebe uposlenika Muzeja "Staro selo" Kumrovec. Izrada projektne dokumentacije sanacije oštećenja na krovištu.
Opremanje preparatorske radionice: nabava stolarsko kombiniranog stroja te ostalog potrebnog profesionalnog alata kojim bismo mogli odraditi u muzejskoj preparatorskoj radionici veći dio poslova na očuvanju tradicijske arhitekture i etnografske građe.
</t>
  </si>
  <si>
    <t xml:space="preserve">Utvrđeni grad Veliki Tabor spomenik je kulture najviše kategorije, upisan u Registar nepokretnih kulturnih dobara Republike Hrvatske pod brojem 58. U proteklih 15-ak godina Hrvatskom restauratorskom zavodu Ministarstvo kulture odobravalo sredstva za obnovu Velikog Zabora.
Prošlo je već više od deset godina od obnove Velikotaborskog palasa. Tijekom 2019. godine planiramo radove na investicionom održavanju: vanjske stolarije, uređenju podova od opeke te obnovu podova od drva na Velikotaborskom palasu.
</t>
  </si>
  <si>
    <t xml:space="preserve">Rekonstrukcija pristupnog stubišta i ophoda oko zgrade te pacija gaa – nastavak radova:
Veoma oštećeno, i za korištenje opasno, pristupno stubište je rekonstruirano i zaštićeno rukohvatom, a potrebno je nastaviti radove na rekonstrukciji cjelokupnog ophoda i pacija Galerije. / To je prilika i da se premjeste postojeće plinske instalacije (kako bi što manje narušavale izgled pročelja). Ujedno, valja izvesti i kanale za buduću klimatizaciju, kako se kasnije ne bi moralo narušavati izgled zgrade. Također, potrebno je sanirati i dio parka Galerije, koji će nužno biti uništen rekonstrukcijom ophoda.
Sanacija sistema fontana:
Sancija kompletnog sistema fontana u parku Galerije, koji je postao potpuno nefunkcionalan, uključujući sve tri fontane, vodospremišni bazen, pumpe i elektriku.
Unutrašnje uređenje: 
Unutrašnje uređenje ploha zidova, stolarije i stropova Galerije; vanjska zaštita i potrebna zamjena stolarije; popravak ogradnog zida uz rampu; čišćenje prozorskih stakala i podova; sanacija i nadopuna parkovne rasvjete; godišnje stručno obrezivanje i nadopuna parka.
Opremanje stalnog postava:
Stalni postav mora dobiti nove, dvojezične legende, a za vanjski dio postava se moraju osmisliti i izraditi „nosači“ legendi. Također je potrebno nabaviti jedan info kiosk, koji bi koristio postojeće aplikacije iz Studija GAA.
</t>
  </si>
  <si>
    <t>15.3.02019.-31.10.2019.</t>
  </si>
  <si>
    <t xml:space="preserve">Izvedba sustava zaštite od oborinskih i površinskih voda atrija dvorca, sustava zaštite od vode i vlage iz tla, zamjena dotrajalih instalacija i uređenje (unutrašnjeg dvorišta - terasa) atrija dvorca Oršić - nastavak radova
Planirani radovi:
Ministarstvo kulture u Programu kulturnog razvitka odobrilo je sredstva u iznosu od 350.000,00 kuna za sanaciju dijela dvorca Oršić (Ugovor br. 14-204-18). U četvrtoj fazi izvedeni su radovi na sustavu zaštite od oborinskih i površinskih voda i sustavu zaštite od vode i vlage iz tla sjeverozapadnog pročelja i obodnog zida. Muzeji Hrvatskog zagorja iz vlastitih prihoda participirali su u iznosu od 87.500,00 kuna.
 Izvedba sustava zaštite od oborinskih i površinskih voda, sustava zaštite od vode i vlage iz tla, izmjene dotrajalih instalacija te staza i pristupnog platoa dvorca Oršić izvodila se u četiri faze od 2015. do 2018. godine. Koncepcija zaštite dvorca Oršić od vlage je zasnovana na izradi sustava zaštite od oborinskih i površinskih voda, izradi sustava zaštite od vode i vlage iz tla te izmjeni dotrajalih instalacija. 
U petoj fazi tijekom 2019. godini planiramo nastavak radova na izvedbi sustava zaštite od oborinskih i površinskih voda atrija dvorca, te uređenje platoa (unutrašnjeg dvorišta atrija dvorca). Prekid kapilarne vlage i sanacija zidova te izvedba drenaže i oborinske kanalizacije u unutrašnjem dvorištu dvorca Oršić. Uređenje dijela terase unutrašnjeg dvorišta dvorca Oršić.
Nakon izvedbe zaštite od vlage potrebno je uređenje i sjeveroistočnog ulaza u dvorac (klasicistički trijem s timpanom i dorskim stupovima) planiramo raditi u narednoj fazi.
</t>
  </si>
  <si>
    <t xml:space="preserve">Program sudjelovanja u međunarodnoj kulturnoj suradnji odnosi se na sudjelovanje na konferencijama u Češkoj i Bosni i Hercegovini te 
Opis aktivnosti:
• sudjelovanje dr sc. Ivane Škiljan i Vlatka Filipčić Maligec na konferenciji Postmedievalis u Češkoj
 sudjelovanje Vlatke Filipčić Maligec na Historifestu u Sarajevu
 sastanci s kolegama u Sloveniji u sklopu međunarodnog projekta Living Castle.
- Vrste aktivnosti kojima će se program provesti / Plan aktivnosti
službena putovanja, sastanici, sudjelovanje na konferencijama
</t>
  </si>
  <si>
    <t>Međunarodna kulturna suradnja - MSB</t>
  </si>
  <si>
    <t>1.1.2019.-31.12.2019.</t>
  </si>
  <si>
    <t>Noć muzeja: Izložba Dječji svijet - MSB</t>
  </si>
  <si>
    <t>Na izložbi će biti izloženi predmeti koje je u svojoj zbirci prikupio  Jura Gašparac te predmeti iz fundusa Muzeja seljačkih buna. Zbirka poznatog kolekcionara u sebi krije brojne bisere povezane s djecom – igračke, kuće lutaka, opremu za djecu, pokućstvo. Izložbu će nadopuniti predmeti iz zbirki Muzeja seljačkih buna: fotografije i premeti dječje svakodnevice.</t>
  </si>
  <si>
    <t>7.1.2019.-28.2.2019.</t>
  </si>
  <si>
    <t>2.1.1.1. - izložba DVT</t>
  </si>
  <si>
    <t>1. - redovna djelatnost MHZ</t>
  </si>
  <si>
    <t>2.1.2.2. - izložba GAA</t>
  </si>
  <si>
    <t>2.1.2.4. - izložba GAA</t>
  </si>
  <si>
    <t>2.1.3.1. - izložba MKN</t>
  </si>
  <si>
    <t>2.1.4.1. - izložba MSB</t>
  </si>
  <si>
    <t>2.1.4.2. - izložba MSB</t>
  </si>
  <si>
    <t>2.1.4.3. - izložba MSB</t>
  </si>
  <si>
    <t>2.1.5.1. - izložba MSS</t>
  </si>
  <si>
    <t>Pionir: vjeran i iskren drug</t>
  </si>
  <si>
    <t>2.1.5.2. - izložba MSS</t>
  </si>
  <si>
    <t xml:space="preserve">Izložba će biti posvećena pionirskoj organizaciji, njezinom ustroju i djelovanju, od osnutka 1942. pa da raspada Jugoslavije. Na izložbi će biti prikazani pojedini segmenti rada i djelovanja organizacije: časopis Pionir, Pionirski grad i Pionirska željeznica. 
Biti će izloženi predmeti vezani uz pionirsku organizaciju (kape, značke, marama, knjižica, prsten za maramu …), primjerci časopisa Pionir, odnosno njihove preslike, fotografije i nacrti Pionirskog grada, fotografije Titovih susreta s pionirima i predmeti koje su mu pioniri poklonili, presnimiti će se i film Pionirska željeznica te izložiti predmeti vezani uz izgradnju i djelovanje.
</t>
  </si>
  <si>
    <t>2.1.2019.-31.10.2019.</t>
  </si>
  <si>
    <t>2.1.5.3. - izložba MSS</t>
  </si>
  <si>
    <t xml:space="preserve">2.2.1.. - muzejske radionice DVT </t>
  </si>
  <si>
    <t>2.2.2. - muzejske radionice GAA</t>
  </si>
  <si>
    <t>2.2.3. - muzejske radionice MKN</t>
  </si>
  <si>
    <t>2.2.4. - muzejske radionice MSB</t>
  </si>
  <si>
    <t>2.2.5. - muzejske radionice MSS</t>
  </si>
  <si>
    <t>2.3.1.1. - nakladništvo GAA</t>
  </si>
  <si>
    <t>2.3.1.1.- nakladništvo MSS</t>
  </si>
  <si>
    <t>2.5.1.2.- preventivna zaštita fondova DVT</t>
  </si>
  <si>
    <t>2.5.3.1. - preventivna zaštita fondova - MSB</t>
  </si>
  <si>
    <t>2.5.4.1. - preventivna zaštita fondova MSS</t>
  </si>
  <si>
    <t>2.5.4.2. - preventivna zaštita fondova MSS</t>
  </si>
  <si>
    <t>2.6.2.1. - ostalo MKN</t>
  </si>
  <si>
    <t>2.6.2.2. - ostalo MKN</t>
  </si>
  <si>
    <t>2.7.1.1. - međunarodna suradnja MKN</t>
  </si>
  <si>
    <t>2.8.1.1. - program investicijske potpore DVT</t>
  </si>
  <si>
    <t>2.8.3.1. - program investicijske potpore MKN</t>
  </si>
  <si>
    <t>2.8.5.1. - program investicijske potpore MSS</t>
  </si>
  <si>
    <t>2.8.6.1. - program investicijske potpore MHZ</t>
  </si>
  <si>
    <t>2.5.3.2. - preventivna zaštita fondova MSB</t>
  </si>
  <si>
    <t>2.7.2. 1.- međunarodna suradnja MSB</t>
  </si>
  <si>
    <t>2.10.1.  - program zaštite i očuvanja nematerijalnih kulturnih dobara - MSS</t>
  </si>
  <si>
    <t>2.2.1.2. -  muzejsko-edukativne radionice DVT</t>
  </si>
  <si>
    <t>2.8.4.1. - programi investicijske potpore MSB</t>
  </si>
  <si>
    <t>2.8.2.1.. -programi investicijske potpore GAA</t>
  </si>
  <si>
    <t>komunikacijska oprema</t>
  </si>
  <si>
    <t>Muzejski izložci</t>
  </si>
  <si>
    <t>Pohranjene knjige,umjetnička djela</t>
  </si>
  <si>
    <t>IZVOR 51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</si>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</sst>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000000"/>
    <numFmt numFmtId="166" formatCode="00000000000"/>
  </numFmts>
  <fonts count="34" x14ac:knownFonts="1">
    <font>
      <sz val="11"/>
      <color indexed="8"/>
      <name val="Calibri"/>
      <family val="2"/>
      <charset val="238"/>
    </font>
    <font>
      <b/>
      <sz val="9"/>
      <color indexed="8"/>
      <name val="Arial"/>
      <family val="2"/>
      <charset val="238"/>
    </font>
    <font>
      <b/>
      <sz val="10"/>
      <color indexed="8"/>
      <name val="Arial"/>
      <family val="2"/>
      <charset val="238"/>
    </font>
    <font>
      <b/>
      <sz val="12"/>
      <color indexed="8"/>
      <name val="Arial"/>
      <family val="2"/>
      <charset val="238"/>
    </font>
    <font>
      <sz val="10"/>
      <color indexed="8"/>
      <name val="Arial"/>
      <family val="2"/>
      <charset val="238"/>
    </font>
    <font>
      <i/>
      <sz val="10"/>
      <color indexed="8"/>
      <name val="Arial"/>
      <family val="2"/>
      <charset val="238"/>
    </font>
    <font>
      <b/>
      <sz val="8"/>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u/>
      <sz val="12"/>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s>
  <fills count="7">
    <fill>
      <patternFill patternType="none"/>
    </fill>
    <fill>
      <patternFill patternType="gray125"/>
    </fill>
    <fill>
      <patternFill patternType="solid">
        <fgColor indexed="27"/>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9" fillId="0" borderId="0" applyNumberFormat="0" applyFill="0" applyBorder="0" applyAlignment="0" applyProtection="0"/>
    <xf numFmtId="0" fontId="19" fillId="0" borderId="0" applyNumberFormat="0" applyFill="0" applyBorder="0" applyAlignment="0" applyProtection="0">
      <alignment vertical="top"/>
      <protection locked="0"/>
    </xf>
    <xf numFmtId="0" fontId="12" fillId="0" borderId="0"/>
    <xf numFmtId="0" fontId="7" fillId="0" borderId="0"/>
    <xf numFmtId="0" fontId="7" fillId="0" borderId="0"/>
  </cellStyleXfs>
  <cellXfs count="97">
    <xf numFmtId="0" fontId="0" fillId="0" borderId="0" xfId="0"/>
    <xf numFmtId="0" fontId="4" fillId="0" borderId="0" xfId="0" applyFont="1" applyFill="1" applyBorder="1" applyAlignment="1">
      <alignment vertical="center" wrapText="1"/>
    </xf>
    <xf numFmtId="0" fontId="8" fillId="0" borderId="1" xfId="4" applyFont="1" applyFill="1" applyBorder="1" applyAlignment="1">
      <alignment horizontal="center" vertical="center" wrapText="1"/>
    </xf>
    <xf numFmtId="0" fontId="8" fillId="0" borderId="2" xfId="4" applyFont="1" applyFill="1" applyBorder="1" applyAlignment="1">
      <alignment horizontal="center" vertical="center" wrapText="1"/>
    </xf>
    <xf numFmtId="0" fontId="9" fillId="0" borderId="3" xfId="5" applyFont="1" applyFill="1" applyBorder="1" applyAlignment="1">
      <alignment horizontal="left" vertical="center" wrapText="1" indent="1"/>
    </xf>
    <xf numFmtId="0" fontId="8" fillId="0" borderId="4" xfId="4" applyFont="1" applyFill="1" applyBorder="1" applyAlignment="1">
      <alignment horizontal="center" vertical="center" wrapText="1"/>
    </xf>
    <xf numFmtId="0" fontId="2" fillId="0" borderId="0" xfId="0" applyFont="1" applyAlignment="1" applyProtection="1">
      <alignment vertical="center"/>
    </xf>
    <xf numFmtId="0" fontId="0" fillId="0" borderId="0" xfId="0" applyProtection="1"/>
    <xf numFmtId="0" fontId="4" fillId="0" borderId="0" xfId="0" applyFont="1" applyAlignment="1" applyProtection="1">
      <alignment vertical="center"/>
    </xf>
    <xf numFmtId="0" fontId="10" fillId="0" borderId="0" xfId="0" applyFont="1" applyAlignment="1" applyProtection="1">
      <alignment horizontal="center" vertical="center"/>
    </xf>
    <xf numFmtId="0" fontId="2" fillId="0" borderId="0" xfId="0" applyFont="1" applyAlignment="1" applyProtection="1">
      <alignment horizontal="left" vertical="center" indent="1"/>
    </xf>
    <xf numFmtId="0" fontId="8" fillId="0" borderId="5" xfId="4" applyFont="1" applyFill="1" applyBorder="1" applyAlignment="1">
      <alignment horizontal="center" vertical="center" wrapText="1"/>
    </xf>
    <xf numFmtId="164" fontId="9" fillId="0" borderId="6" xfId="3" applyNumberFormat="1" applyFont="1" applyFill="1" applyBorder="1" applyAlignment="1">
      <alignment horizontal="center" vertical="center" wrapText="1"/>
    </xf>
    <xf numFmtId="1" fontId="9" fillId="0" borderId="3" xfId="3" applyNumberFormat="1" applyFont="1" applyFill="1" applyBorder="1" applyAlignment="1">
      <alignment horizontal="right" vertical="center" wrapText="1"/>
    </xf>
    <xf numFmtId="0" fontId="9" fillId="0" borderId="3" xfId="3" applyFont="1" applyFill="1" applyBorder="1" applyAlignment="1">
      <alignment horizontal="left" vertical="center" wrapText="1" indent="1"/>
    </xf>
    <xf numFmtId="165" fontId="9" fillId="0" borderId="3" xfId="3" applyNumberFormat="1" applyFont="1" applyFill="1" applyBorder="1" applyAlignment="1">
      <alignment horizontal="center" vertical="center" wrapText="1"/>
    </xf>
    <xf numFmtId="0" fontId="9" fillId="0" borderId="7" xfId="3" applyNumberFormat="1" applyFont="1" applyFill="1" applyBorder="1" applyAlignment="1">
      <alignment horizontal="center" vertical="center"/>
    </xf>
    <xf numFmtId="165" fontId="9" fillId="0" borderId="3" xfId="3" quotePrefix="1" applyNumberFormat="1" applyFont="1" applyFill="1" applyBorder="1" applyAlignment="1">
      <alignment horizontal="center" vertical="center" wrapText="1"/>
    </xf>
    <xf numFmtId="0" fontId="9" fillId="0" borderId="4" xfId="3" applyFont="1" applyFill="1" applyBorder="1" applyAlignment="1">
      <alignment horizontal="left" vertical="center" wrapText="1" indent="1"/>
    </xf>
    <xf numFmtId="165" fontId="9" fillId="0" borderId="3" xfId="3" applyNumberFormat="1" applyFont="1" applyFill="1" applyBorder="1" applyAlignment="1">
      <alignment horizontal="left" vertical="center" wrapText="1" indent="1"/>
    </xf>
    <xf numFmtId="165" fontId="9" fillId="0" borderId="3" xfId="3" applyNumberFormat="1" applyFont="1" applyFill="1" applyBorder="1" applyAlignment="1">
      <alignment horizontal="center" vertical="center"/>
    </xf>
    <xf numFmtId="1" fontId="9" fillId="0" borderId="3" xfId="3" applyNumberFormat="1" applyFont="1" applyFill="1" applyBorder="1" applyAlignment="1">
      <alignment horizontal="right" vertical="center"/>
    </xf>
    <xf numFmtId="0" fontId="19" fillId="0" borderId="0" xfId="1" applyProtection="1"/>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1" fillId="0" borderId="0" xfId="0" applyFont="1" applyBorder="1" applyProtection="1"/>
    <xf numFmtId="0" fontId="13" fillId="0" borderId="0" xfId="0" applyFont="1" applyBorder="1" applyAlignment="1" applyProtection="1">
      <alignment horizontal="left" vertical="top" wrapText="1"/>
      <protection locked="0"/>
    </xf>
    <xf numFmtId="166" fontId="13" fillId="0" borderId="0" xfId="0" applyNumberFormat="1" applyFont="1" applyBorder="1" applyAlignment="1" applyProtection="1">
      <alignment horizontal="left" vertical="top" wrapText="1"/>
      <protection locked="0"/>
    </xf>
    <xf numFmtId="4" fontId="13" fillId="0" borderId="0" xfId="0" applyNumberFormat="1" applyFont="1" applyBorder="1" applyAlignment="1" applyProtection="1">
      <alignment horizontal="right" vertical="top" wrapText="1"/>
      <protection locked="0"/>
    </xf>
    <xf numFmtId="0" fontId="13" fillId="0" borderId="0" xfId="0" applyFont="1" applyBorder="1" applyAlignment="1" applyProtection="1">
      <alignment horizontal="center" vertical="center" wrapText="1"/>
      <protection locked="0"/>
    </xf>
    <xf numFmtId="0" fontId="9" fillId="0" borderId="0" xfId="3" applyFont="1" applyFill="1" applyBorder="1" applyAlignment="1">
      <alignment horizontal="left" vertical="center" wrapText="1" inden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horizontal="right" vertical="center" wrapText="1"/>
    </xf>
    <xf numFmtId="0" fontId="16" fillId="0" borderId="0" xfId="0" applyFont="1" applyProtection="1"/>
    <xf numFmtId="0" fontId="14" fillId="0" borderId="0" xfId="0" applyFont="1" applyAlignment="1" applyProtection="1">
      <alignment horizontal="right" vertical="center"/>
    </xf>
    <xf numFmtId="0" fontId="15" fillId="3" borderId="13" xfId="0" applyFont="1" applyFill="1" applyBorder="1" applyAlignment="1" applyProtection="1">
      <alignment horizontal="left"/>
    </xf>
    <xf numFmtId="0" fontId="16" fillId="3" borderId="13" xfId="0" applyFont="1" applyFill="1" applyBorder="1" applyProtection="1"/>
    <xf numFmtId="0" fontId="16" fillId="3" borderId="14" xfId="0" applyFont="1" applyFill="1" applyBorder="1" applyProtection="1"/>
    <xf numFmtId="0" fontId="16" fillId="0" borderId="0" xfId="0" applyFont="1" applyBorder="1" applyProtection="1"/>
    <xf numFmtId="0" fontId="3" fillId="0" borderId="0" xfId="0" applyFont="1" applyAlignment="1" applyProtection="1">
      <alignment vertical="center"/>
    </xf>
    <xf numFmtId="0" fontId="16" fillId="0" borderId="13" xfId="0" applyFont="1" applyBorder="1" applyProtection="1"/>
    <xf numFmtId="0" fontId="16" fillId="0" borderId="14" xfId="0" applyFont="1" applyBorder="1" applyProtection="1">
      <protection locked="0"/>
    </xf>
    <xf numFmtId="0" fontId="16" fillId="0" borderId="14" xfId="0" applyFont="1" applyBorder="1" applyProtection="1"/>
    <xf numFmtId="0" fontId="20" fillId="0" borderId="14" xfId="1" applyFont="1" applyBorder="1" applyProtection="1">
      <protection locked="0"/>
    </xf>
    <xf numFmtId="0" fontId="3" fillId="0" borderId="0" xfId="0" applyFont="1" applyAlignment="1" applyProtection="1">
      <alignment horizontal="left" vertical="center" indent="1"/>
    </xf>
    <xf numFmtId="49" fontId="16" fillId="0" borderId="0" xfId="0" applyNumberFormat="1" applyFont="1" applyAlignment="1" applyProtection="1"/>
    <xf numFmtId="0" fontId="16" fillId="0" borderId="0" xfId="0" applyFont="1" applyAlignment="1" applyProtection="1"/>
    <xf numFmtId="49" fontId="16" fillId="0" borderId="13" xfId="0" applyNumberFormat="1" applyFont="1" applyBorder="1" applyProtection="1">
      <protection locked="0"/>
    </xf>
    <xf numFmtId="0" fontId="17" fillId="0" borderId="0" xfId="0" applyFont="1" applyAlignment="1" applyProtection="1">
      <alignment horizontal="right" vertical="center"/>
    </xf>
    <xf numFmtId="0" fontId="21" fillId="0" borderId="0" xfId="0" applyFont="1"/>
    <xf numFmtId="3" fontId="22" fillId="5" borderId="21" xfId="0" applyNumberFormat="1" applyFont="1" applyFill="1" applyBorder="1" applyAlignment="1">
      <alignment horizontal="center" vertical="center" wrapText="1"/>
    </xf>
    <xf numFmtId="3" fontId="23" fillId="5" borderId="21" xfId="0" applyNumberFormat="1" applyFont="1" applyFill="1" applyBorder="1" applyAlignment="1">
      <alignment horizontal="center" vertical="center" wrapText="1"/>
    </xf>
    <xf numFmtId="0" fontId="24" fillId="0" borderId="21" xfId="0" applyNumberFormat="1" applyFont="1" applyFill="1" applyBorder="1" applyAlignment="1">
      <alignment horizontal="center" vertical="center" wrapText="1"/>
    </xf>
    <xf numFmtId="4" fontId="25" fillId="6" borderId="21" xfId="0" applyNumberFormat="1" applyFont="1" applyFill="1" applyBorder="1" applyAlignment="1">
      <alignment horizontal="right" vertical="center" wrapText="1"/>
    </xf>
    <xf numFmtId="4" fontId="25" fillId="0" borderId="21" xfId="0" applyNumberFormat="1" applyFont="1" applyFill="1" applyBorder="1" applyAlignment="1">
      <alignment horizontal="right" vertical="center" wrapText="1"/>
    </xf>
    <xf numFmtId="4" fontId="0" fillId="0" borderId="0" xfId="0" applyNumberFormat="1"/>
    <xf numFmtId="0" fontId="21" fillId="0" borderId="0" xfId="0" applyNumberFormat="1" applyFont="1"/>
    <xf numFmtId="0" fontId="26" fillId="0" borderId="21" xfId="0" applyNumberFormat="1" applyFont="1" applyFill="1" applyBorder="1" applyAlignment="1">
      <alignment horizontal="left" vertical="center" wrapText="1"/>
    </xf>
    <xf numFmtId="4" fontId="25" fillId="6" borderId="16" xfId="0" applyNumberFormat="1" applyFont="1" applyFill="1" applyBorder="1" applyAlignment="1">
      <alignment horizontal="right" vertical="center" wrapText="1"/>
    </xf>
    <xf numFmtId="0" fontId="26" fillId="0" borderId="20" xfId="0" applyNumberFormat="1" applyFont="1" applyFill="1" applyBorder="1" applyAlignment="1">
      <alignment horizontal="left" vertical="center" wrapText="1"/>
    </xf>
    <xf numFmtId="0" fontId="24" fillId="6" borderId="22" xfId="0" applyNumberFormat="1" applyFont="1" applyFill="1" applyBorder="1" applyAlignment="1">
      <alignment horizontal="left" vertical="center" wrapText="1"/>
    </xf>
    <xf numFmtId="0" fontId="13" fillId="0" borderId="0" xfId="0" applyFont="1"/>
    <xf numFmtId="0" fontId="27" fillId="5" borderId="23" xfId="0" applyNumberFormat="1" applyFont="1" applyFill="1" applyBorder="1" applyAlignment="1">
      <alignment horizontal="right" vertical="center" wrapText="1"/>
    </xf>
    <xf numFmtId="0" fontId="29" fillId="6" borderId="22" xfId="0" applyNumberFormat="1" applyFont="1" applyFill="1" applyBorder="1" applyAlignment="1">
      <alignment horizontal="center" vertical="center" wrapText="1"/>
    </xf>
    <xf numFmtId="4" fontId="30" fillId="3" borderId="22" xfId="0" applyNumberFormat="1" applyFont="1" applyFill="1" applyBorder="1" applyProtection="1"/>
    <xf numFmtId="14" fontId="13" fillId="0" borderId="0" xfId="0" applyNumberFormat="1" applyFont="1" applyBorder="1" applyAlignment="1" applyProtection="1">
      <alignment horizontal="left" vertical="top" wrapText="1"/>
      <protection locked="0"/>
    </xf>
    <xf numFmtId="4" fontId="30" fillId="0" borderId="22" xfId="0" applyNumberFormat="1" applyFont="1" applyFill="1" applyBorder="1" applyProtection="1"/>
    <xf numFmtId="4" fontId="31" fillId="5" borderId="21" xfId="0" applyNumberFormat="1" applyFont="1" applyFill="1" applyBorder="1" applyAlignment="1">
      <alignment horizontal="right" vertical="center" wrapText="1"/>
    </xf>
    <xf numFmtId="4" fontId="32" fillId="5" borderId="21" xfId="0" applyNumberFormat="1" applyFont="1" applyFill="1" applyBorder="1" applyAlignment="1">
      <alignment horizontal="right" vertical="center" wrapText="1"/>
    </xf>
    <xf numFmtId="0" fontId="33" fillId="6" borderId="22" xfId="0" applyNumberFormat="1" applyFont="1" applyFill="1" applyBorder="1" applyAlignment="1">
      <alignment horizontal="center" vertical="center" wrapText="1"/>
    </xf>
    <xf numFmtId="0" fontId="1" fillId="2" borderId="11" xfId="0" applyFont="1" applyFill="1" applyBorder="1" applyAlignment="1" applyProtection="1">
      <alignment horizontal="right" vertical="center" wrapText="1"/>
    </xf>
    <xf numFmtId="0" fontId="30" fillId="0" borderId="0" xfId="0" applyFont="1" applyAlignment="1" applyProtection="1">
      <alignment horizontal="right"/>
    </xf>
    <xf numFmtId="4" fontId="24" fillId="0" borderId="21" xfId="0" applyNumberFormat="1" applyFont="1" applyFill="1" applyBorder="1" applyAlignment="1">
      <alignment horizontal="right" vertical="center" wrapText="1"/>
    </xf>
    <xf numFmtId="0" fontId="0" fillId="0" borderId="0" xfId="0" applyFont="1" applyAlignment="1" applyProtection="1">
      <alignment horizontal="center"/>
    </xf>
    <xf numFmtId="49" fontId="16" fillId="0" borderId="13" xfId="0" applyNumberFormat="1" applyFont="1" applyBorder="1" applyAlignment="1" applyProtection="1">
      <alignment horizontal="center"/>
    </xf>
    <xf numFmtId="0" fontId="16" fillId="0" borderId="13" xfId="0" applyNumberFormat="1" applyFont="1" applyBorder="1" applyAlignment="1" applyProtection="1">
      <alignment horizontal="center"/>
    </xf>
    <xf numFmtId="166" fontId="18" fillId="4" borderId="17" xfId="0" applyNumberFormat="1" applyFont="1" applyFill="1" applyBorder="1" applyAlignment="1" applyProtection="1">
      <alignment horizontal="center"/>
      <protection locked="0"/>
    </xf>
    <xf numFmtId="166" fontId="18" fillId="4" borderId="18" xfId="0" applyNumberFormat="1" applyFont="1" applyFill="1" applyBorder="1" applyAlignment="1" applyProtection="1">
      <alignment horizontal="center"/>
      <protection locked="0"/>
    </xf>
    <xf numFmtId="0" fontId="28" fillId="0" borderId="0" xfId="0" applyFont="1" applyAlignment="1" applyProtection="1">
      <alignment horizontal="center" vertical="center"/>
    </xf>
    <xf numFmtId="0" fontId="17" fillId="0" borderId="0" xfId="0" applyFont="1" applyAlignment="1" applyProtection="1">
      <alignment horizontal="right" vertical="center"/>
    </xf>
    <xf numFmtId="0" fontId="17" fillId="0" borderId="0" xfId="0" applyFont="1" applyAlignment="1" applyProtection="1">
      <alignment horizontal="right"/>
    </xf>
    <xf numFmtId="0" fontId="3" fillId="0" borderId="0" xfId="0" applyFont="1" applyAlignment="1" applyProtection="1">
      <alignment horizontal="left" vertical="center"/>
    </xf>
    <xf numFmtId="0" fontId="5" fillId="0" borderId="15"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3" fontId="22" fillId="5" borderId="19" xfId="0" applyNumberFormat="1" applyFont="1" applyFill="1" applyBorder="1" applyAlignment="1">
      <alignment horizontal="center" vertical="center" wrapText="1"/>
    </xf>
    <xf numFmtId="3" fontId="22" fillId="5" borderId="20" xfId="0" applyNumberFormat="1" applyFont="1" applyFill="1" applyBorder="1" applyAlignment="1">
      <alignment horizontal="center" vertical="center" wrapText="1"/>
    </xf>
    <xf numFmtId="3" fontId="23" fillId="5" borderId="15" xfId="0" applyNumberFormat="1" applyFont="1" applyFill="1" applyBorder="1" applyAlignment="1">
      <alignment horizontal="center" vertical="center" wrapText="1"/>
    </xf>
    <xf numFmtId="3" fontId="23" fillId="5" borderId="14" xfId="0" applyNumberFormat="1" applyFont="1" applyFill="1" applyBorder="1" applyAlignment="1">
      <alignment horizontal="center" vertical="center" wrapText="1"/>
    </xf>
    <xf numFmtId="3" fontId="23" fillId="5" borderId="16" xfId="0" applyNumberFormat="1" applyFont="1" applyFill="1" applyBorder="1" applyAlignment="1">
      <alignment horizontal="center" vertical="center" wrapText="1"/>
    </xf>
    <xf numFmtId="0" fontId="27" fillId="5" borderId="19" xfId="0" applyNumberFormat="1" applyFont="1" applyFill="1" applyBorder="1" applyAlignment="1">
      <alignment horizontal="center" vertical="center" wrapText="1"/>
    </xf>
    <xf numFmtId="0" fontId="27" fillId="5" borderId="24" xfId="0" applyNumberFormat="1" applyFont="1" applyFill="1" applyBorder="1" applyAlignment="1">
      <alignment horizontal="center" vertical="center" wrapText="1"/>
    </xf>
    <xf numFmtId="0" fontId="27" fillId="5" borderId="20" xfId="0" applyNumberFormat="1" applyFont="1" applyFill="1" applyBorder="1" applyAlignment="1">
      <alignment horizontal="center" vertical="center" wrapText="1"/>
    </xf>
    <xf numFmtId="3" fontId="22" fillId="5" borderId="15" xfId="0" applyNumberFormat="1" applyFont="1" applyFill="1" applyBorder="1" applyAlignment="1">
      <alignment horizontal="center" vertical="center" wrapText="1"/>
    </xf>
    <xf numFmtId="3" fontId="22" fillId="5" borderId="14" xfId="0" applyNumberFormat="1" applyFont="1" applyFill="1" applyBorder="1" applyAlignment="1">
      <alignment horizontal="center" vertical="center" wrapText="1"/>
    </xf>
    <xf numFmtId="3" fontId="22" fillId="5" borderId="16" xfId="0" applyNumberFormat="1" applyFont="1" applyFill="1" applyBorder="1" applyAlignment="1">
      <alignment horizontal="center" vertical="center" wrapText="1"/>
    </xf>
  </cellXfs>
  <cellStyles count="6">
    <cellStyle name="Hiperveza" xfId="1" builtinId="8"/>
    <cellStyle name="Hiperveza 2" xfId="2" xr:uid="{00000000-0005-0000-0000-000001000000}"/>
    <cellStyle name="Normalno" xfId="0" builtinId="0"/>
    <cellStyle name="Normalno 2" xfId="3" xr:uid="{00000000-0005-0000-0000-000003000000}"/>
    <cellStyle name="Obično_01_ZAGREBAČKA ŽUPANIJA" xfId="4" xr:uid="{00000000-0005-0000-0000-000004000000}"/>
    <cellStyle name="Obično_21_GRAD ZAGREB"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5</xdr:col>
      <xdr:colOff>104775</xdr:colOff>
      <xdr:row>6</xdr:row>
      <xdr:rowOff>95250</xdr:rowOff>
    </xdr:to>
    <xdr:pic>
      <xdr:nvPicPr>
        <xdr:cNvPr id="2215" name="Slika 1">
          <a:extLst>
            <a:ext uri="{FF2B5EF4-FFF2-40B4-BE49-F238E27FC236}">
              <a16:creationId xmlns:a16="http://schemas.microsoft.com/office/drawing/2014/main" id="{00000000-0008-0000-0000-0000A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3810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98"/>
  <sheetViews>
    <sheetView view="pageLayout" zoomScaleNormal="100" workbookViewId="0">
      <selection activeCell="C31" sqref="C31"/>
    </sheetView>
  </sheetViews>
  <sheetFormatPr defaultColWidth="9.140625" defaultRowHeight="15" x14ac:dyDescent="0.25"/>
  <cols>
    <col min="1" max="8" width="9.42578125" style="7" customWidth="1"/>
    <col min="9" max="16384" width="9.140625" style="7"/>
  </cols>
  <sheetData>
    <row r="1" spans="1:9" ht="15" customHeight="1" x14ac:dyDescent="0.25">
      <c r="A1" s="6"/>
    </row>
    <row r="2" spans="1:9" x14ac:dyDescent="0.25">
      <c r="A2" s="6"/>
    </row>
    <row r="3" spans="1:9" x14ac:dyDescent="0.25">
      <c r="A3" s="6"/>
    </row>
    <row r="4" spans="1:9" x14ac:dyDescent="0.25">
      <c r="A4" s="6"/>
    </row>
    <row r="5" spans="1:9" x14ac:dyDescent="0.25">
      <c r="A5" s="8"/>
    </row>
    <row r="6" spans="1:9" x14ac:dyDescent="0.25">
      <c r="A6" s="22"/>
    </row>
    <row r="9" spans="1:9" ht="28.5" customHeight="1" x14ac:dyDescent="0.25">
      <c r="A9" s="79" t="s">
        <v>141</v>
      </c>
      <c r="B9" s="79"/>
      <c r="C9" s="79"/>
      <c r="D9" s="79"/>
      <c r="E9" s="79"/>
      <c r="F9" s="79"/>
      <c r="G9" s="79"/>
      <c r="H9" s="79"/>
      <c r="I9" s="79"/>
    </row>
    <row r="10" spans="1:9" ht="29.25" customHeight="1" x14ac:dyDescent="0.25">
      <c r="A10" s="79" t="s">
        <v>142</v>
      </c>
      <c r="B10" s="79"/>
      <c r="C10" s="79"/>
      <c r="D10" s="79"/>
      <c r="E10" s="79"/>
      <c r="F10" s="79"/>
      <c r="G10" s="79"/>
      <c r="H10" s="79"/>
      <c r="I10" s="79"/>
    </row>
    <row r="11" spans="1:9" ht="27.75" customHeight="1" x14ac:dyDescent="0.25">
      <c r="A11" s="79" t="s">
        <v>144</v>
      </c>
      <c r="B11" s="79"/>
      <c r="C11" s="79"/>
      <c r="D11" s="79"/>
      <c r="E11" s="79"/>
      <c r="F11" s="79"/>
      <c r="G11" s="79"/>
      <c r="H11" s="79"/>
      <c r="I11" s="79"/>
    </row>
    <row r="12" spans="1:9" ht="18" x14ac:dyDescent="0.25">
      <c r="E12" s="9"/>
    </row>
    <row r="13" spans="1:9" ht="15.75" thickBot="1" x14ac:dyDescent="0.3"/>
    <row r="14" spans="1:9" ht="20.25" thickTop="1" thickBot="1" x14ac:dyDescent="0.35">
      <c r="A14" s="81" t="s">
        <v>186</v>
      </c>
      <c r="B14" s="81"/>
      <c r="C14" s="81"/>
      <c r="D14" s="77">
        <v>11298572202</v>
      </c>
      <c r="E14" s="78"/>
      <c r="F14" s="34"/>
      <c r="G14" s="34"/>
      <c r="H14" s="34"/>
      <c r="I14" s="34"/>
    </row>
    <row r="15" spans="1:9" ht="16.5" thickTop="1" x14ac:dyDescent="0.25">
      <c r="A15" s="81"/>
      <c r="B15" s="81"/>
      <c r="C15" s="81"/>
      <c r="D15" s="34"/>
      <c r="E15" s="34"/>
      <c r="F15" s="34"/>
      <c r="G15" s="34"/>
      <c r="H15" s="34"/>
      <c r="I15" s="34"/>
    </row>
    <row r="16" spans="1:9" ht="15.75" x14ac:dyDescent="0.25">
      <c r="A16" s="80" t="s">
        <v>184</v>
      </c>
      <c r="B16" s="80"/>
      <c r="C16" s="80"/>
      <c r="D16" s="36" t="str">
        <f>+VLOOKUP($D$14,'Registar proračunskih korisnika'!B:D,3,0)</f>
        <v>MUZEJ HRVATSKOG ZAGORJA</v>
      </c>
      <c r="E16" s="37"/>
      <c r="F16" s="37"/>
      <c r="G16" s="37"/>
      <c r="H16" s="37"/>
      <c r="I16" s="34"/>
    </row>
    <row r="17" spans="1:9" ht="15.75" x14ac:dyDescent="0.25">
      <c r="A17" s="80" t="s">
        <v>32</v>
      </c>
      <c r="B17" s="80"/>
      <c r="C17" s="80"/>
      <c r="D17" s="36" t="str">
        <f>+VLOOKUP($D$14,'Registar proračunskih korisnika'!B:E,4,0)</f>
        <v>SAMCI 64</v>
      </c>
      <c r="E17" s="37"/>
      <c r="F17" s="37"/>
      <c r="G17" s="37"/>
      <c r="H17" s="37"/>
      <c r="I17" s="34"/>
    </row>
    <row r="18" spans="1:9" ht="15.75" x14ac:dyDescent="0.25">
      <c r="A18" s="80" t="s">
        <v>33</v>
      </c>
      <c r="B18" s="80"/>
      <c r="C18" s="80"/>
      <c r="D18" s="36" t="str">
        <f>+VLOOKUP($D$14,'Registar proračunskih korisnika'!B:F,5,0)</f>
        <v>49245 GORNJA STUBICA</v>
      </c>
      <c r="E18" s="37"/>
      <c r="F18" s="37"/>
      <c r="G18" s="37"/>
      <c r="H18" s="37"/>
      <c r="I18" s="34"/>
    </row>
    <row r="19" spans="1:9" ht="15.75" x14ac:dyDescent="0.25">
      <c r="A19" s="80" t="s">
        <v>34</v>
      </c>
      <c r="B19" s="80"/>
      <c r="C19" s="80"/>
      <c r="D19" s="36">
        <f>+VLOOKUP($D$14,'Registar proračunskih korisnika'!B:G,6,0)</f>
        <v>207349</v>
      </c>
      <c r="E19" s="37"/>
      <c r="F19" s="37"/>
      <c r="G19" s="37"/>
      <c r="H19" s="37"/>
      <c r="I19" s="34"/>
    </row>
    <row r="20" spans="1:9" ht="15.75" x14ac:dyDescent="0.25">
      <c r="A20" s="49"/>
      <c r="B20" s="49"/>
      <c r="C20" s="49" t="s">
        <v>145</v>
      </c>
      <c r="D20" s="36">
        <f>+VLOOKUP($D$14,'Registar proračunskih korisnika'!B:D,2,0)</f>
        <v>1011</v>
      </c>
      <c r="E20" s="38"/>
      <c r="F20" s="38"/>
      <c r="G20" s="38"/>
      <c r="H20" s="38"/>
      <c r="I20" s="34"/>
    </row>
    <row r="21" spans="1:9" ht="15.75" x14ac:dyDescent="0.25">
      <c r="A21" s="49"/>
      <c r="B21" s="49"/>
      <c r="C21" s="49" t="s">
        <v>185</v>
      </c>
      <c r="D21" s="36" t="str">
        <f>+VLOOKUP($D$14,'Registar proračunskih korisnika'!B:J,9,0)</f>
        <v>A780001</v>
      </c>
      <c r="E21" s="36"/>
      <c r="F21" s="36"/>
      <c r="G21" s="36"/>
      <c r="H21" s="36"/>
      <c r="I21" s="34"/>
    </row>
    <row r="22" spans="1:9" ht="15.75" x14ac:dyDescent="0.25">
      <c r="A22" s="35"/>
      <c r="B22" s="35"/>
      <c r="C22" s="35"/>
      <c r="D22" s="39"/>
      <c r="E22" s="34"/>
      <c r="F22" s="34"/>
      <c r="G22" s="34"/>
      <c r="H22" s="34"/>
      <c r="I22" s="34"/>
    </row>
    <row r="23" spans="1:9" ht="15.75" x14ac:dyDescent="0.25">
      <c r="A23" s="35"/>
      <c r="B23" s="35"/>
      <c r="C23" s="35"/>
      <c r="D23" s="39"/>
      <c r="E23" s="34"/>
      <c r="F23" s="34"/>
      <c r="G23" s="34"/>
      <c r="H23" s="34"/>
      <c r="I23" s="34"/>
    </row>
    <row r="24" spans="1:9" ht="15.75" x14ac:dyDescent="0.25">
      <c r="A24" s="35"/>
      <c r="B24" s="35"/>
      <c r="C24" s="35"/>
      <c r="D24" s="39"/>
      <c r="E24" s="34"/>
      <c r="F24" s="34"/>
      <c r="G24" s="34"/>
      <c r="H24" s="34"/>
      <c r="I24" s="34"/>
    </row>
    <row r="25" spans="1:9" ht="15.75" x14ac:dyDescent="0.25">
      <c r="A25" s="35"/>
      <c r="B25" s="35"/>
      <c r="C25" s="35"/>
      <c r="D25" s="39"/>
      <c r="E25" s="34"/>
      <c r="F25" s="34"/>
      <c r="G25" s="34"/>
      <c r="H25" s="34"/>
      <c r="I25" s="34"/>
    </row>
    <row r="26" spans="1:9" ht="15.75" x14ac:dyDescent="0.25">
      <c r="A26" s="34"/>
      <c r="B26" s="34"/>
      <c r="C26" s="34"/>
      <c r="D26" s="39"/>
      <c r="E26" s="34"/>
      <c r="F26" s="34"/>
      <c r="G26" s="34"/>
      <c r="H26" s="34"/>
      <c r="I26" s="34"/>
    </row>
    <row r="27" spans="1:9" ht="15.75" x14ac:dyDescent="0.25">
      <c r="A27" s="40" t="s">
        <v>505</v>
      </c>
      <c r="B27" s="40"/>
      <c r="C27" s="40"/>
      <c r="D27" s="40"/>
      <c r="E27" s="34"/>
      <c r="F27" s="34"/>
      <c r="G27" s="34"/>
      <c r="H27" s="34"/>
      <c r="I27" s="34"/>
    </row>
    <row r="28" spans="1:9" ht="15.75" x14ac:dyDescent="0.25">
      <c r="A28" s="40"/>
      <c r="B28" s="40"/>
      <c r="C28" s="40"/>
      <c r="D28" s="40"/>
      <c r="E28" s="34"/>
      <c r="F28" s="34"/>
      <c r="G28" s="34"/>
      <c r="H28" s="34"/>
      <c r="I28" s="34"/>
    </row>
    <row r="29" spans="1:9" ht="15.75" x14ac:dyDescent="0.25">
      <c r="A29" s="34"/>
      <c r="B29" s="35" t="s">
        <v>36</v>
      </c>
      <c r="C29" s="48" t="s">
        <v>589</v>
      </c>
      <c r="D29" s="41"/>
      <c r="E29" s="41"/>
      <c r="F29" s="41"/>
      <c r="G29" s="41"/>
      <c r="H29" s="41"/>
      <c r="I29" s="34"/>
    </row>
    <row r="30" spans="1:9" ht="15.75" x14ac:dyDescent="0.25">
      <c r="A30" s="34"/>
      <c r="B30" s="35" t="s">
        <v>35</v>
      </c>
      <c r="C30" s="42" t="s">
        <v>590</v>
      </c>
      <c r="D30" s="43"/>
      <c r="E30" s="43"/>
      <c r="F30" s="43"/>
      <c r="G30" s="43"/>
      <c r="H30" s="43"/>
      <c r="I30" s="34"/>
    </row>
    <row r="31" spans="1:9" ht="15.75" x14ac:dyDescent="0.25">
      <c r="A31" s="34"/>
      <c r="B31" s="35" t="s">
        <v>37</v>
      </c>
      <c r="C31" s="44" t="s">
        <v>591</v>
      </c>
      <c r="D31" s="43"/>
      <c r="E31" s="43"/>
      <c r="F31" s="43"/>
      <c r="G31" s="43"/>
      <c r="H31" s="43"/>
      <c r="I31" s="34"/>
    </row>
    <row r="32" spans="1:9" ht="15.75" x14ac:dyDescent="0.25">
      <c r="A32" s="34"/>
      <c r="B32" s="34"/>
      <c r="C32" s="34"/>
      <c r="D32" s="34"/>
      <c r="E32" s="34"/>
      <c r="F32" s="34"/>
      <c r="G32" s="34"/>
      <c r="H32" s="34"/>
      <c r="I32" s="34"/>
    </row>
    <row r="33" spans="1:9" ht="15.75" x14ac:dyDescent="0.25">
      <c r="A33" s="34"/>
      <c r="B33" s="34"/>
      <c r="C33" s="34"/>
      <c r="D33" s="34"/>
      <c r="E33" s="34"/>
      <c r="F33" s="34"/>
      <c r="G33" s="34"/>
      <c r="H33" s="34"/>
      <c r="I33" s="34"/>
    </row>
    <row r="34" spans="1:9" ht="15.75" x14ac:dyDescent="0.25">
      <c r="A34" s="34"/>
      <c r="B34" s="34"/>
      <c r="C34" s="34"/>
      <c r="D34" s="34"/>
      <c r="E34" s="34"/>
      <c r="F34" s="34"/>
      <c r="G34" s="34"/>
      <c r="H34" s="34"/>
      <c r="I34" s="34"/>
    </row>
    <row r="35" spans="1:9" ht="15.75" x14ac:dyDescent="0.25">
      <c r="A35" s="34"/>
      <c r="B35" s="34"/>
      <c r="C35" s="34"/>
      <c r="D35" s="34"/>
      <c r="E35" s="34"/>
      <c r="F35" s="34"/>
      <c r="G35" s="34"/>
      <c r="H35" s="34"/>
      <c r="I35" s="34"/>
    </row>
    <row r="36" spans="1:9" ht="15.75" x14ac:dyDescent="0.25">
      <c r="A36" s="34"/>
      <c r="B36" s="34"/>
      <c r="C36" s="34"/>
      <c r="D36" s="34"/>
      <c r="E36" s="47"/>
      <c r="F36" s="74" t="s">
        <v>504</v>
      </c>
      <c r="G36" s="74"/>
      <c r="H36" s="74"/>
      <c r="I36" s="74"/>
    </row>
    <row r="37" spans="1:9" ht="15.75" x14ac:dyDescent="0.25">
      <c r="A37" s="34"/>
      <c r="B37" s="34"/>
      <c r="C37" s="34"/>
      <c r="D37" s="34"/>
      <c r="E37" s="34"/>
      <c r="F37" s="34"/>
      <c r="G37" s="34"/>
      <c r="H37" s="34"/>
      <c r="I37" s="34"/>
    </row>
    <row r="38" spans="1:9" ht="15.75" x14ac:dyDescent="0.25">
      <c r="A38" s="34"/>
      <c r="B38" s="34"/>
      <c r="C38" s="34"/>
      <c r="D38" s="34"/>
      <c r="E38" s="46"/>
      <c r="F38" s="75" t="str">
        <f>+C29</f>
        <v>NADICA JAGARČEC</v>
      </c>
      <c r="G38" s="76"/>
      <c r="H38" s="76"/>
      <c r="I38" s="76"/>
    </row>
    <row r="39" spans="1:9" ht="15.75" x14ac:dyDescent="0.25">
      <c r="A39" s="34"/>
      <c r="B39" s="34"/>
      <c r="C39" s="34"/>
      <c r="D39" s="34"/>
      <c r="E39" s="34"/>
      <c r="F39" s="34"/>
      <c r="G39" s="34"/>
      <c r="H39" s="34"/>
      <c r="I39" s="34"/>
    </row>
    <row r="40" spans="1:9" ht="15.75" x14ac:dyDescent="0.25">
      <c r="A40" s="34"/>
      <c r="B40" s="34"/>
      <c r="C40" s="34"/>
      <c r="D40" s="34"/>
      <c r="E40" s="34"/>
      <c r="F40" s="39"/>
      <c r="G40" s="39"/>
      <c r="H40" s="39"/>
      <c r="I40" s="39"/>
    </row>
    <row r="41" spans="1:9" ht="15.75" x14ac:dyDescent="0.25">
      <c r="A41" s="34"/>
      <c r="B41" s="34"/>
      <c r="C41" s="34"/>
      <c r="D41" s="34"/>
      <c r="E41" s="34"/>
      <c r="F41" s="39"/>
      <c r="G41" s="39"/>
      <c r="H41" s="39"/>
      <c r="I41" s="39"/>
    </row>
    <row r="42" spans="1:9" ht="15.75" x14ac:dyDescent="0.25">
      <c r="A42" s="34"/>
      <c r="B42" s="34"/>
      <c r="C42" s="34"/>
      <c r="D42" s="34"/>
      <c r="E42" s="34"/>
      <c r="F42" s="34"/>
      <c r="G42" s="34"/>
      <c r="H42" s="34"/>
      <c r="I42" s="34"/>
    </row>
    <row r="43" spans="1:9" ht="15.75" x14ac:dyDescent="0.25">
      <c r="A43" s="40" t="s">
        <v>143</v>
      </c>
      <c r="B43" s="34"/>
      <c r="C43" s="34"/>
      <c r="D43" s="34"/>
      <c r="E43" s="34"/>
      <c r="F43" s="34"/>
      <c r="G43" s="34"/>
      <c r="H43" s="34"/>
      <c r="I43" s="34"/>
    </row>
    <row r="44" spans="1:9" ht="15.75" x14ac:dyDescent="0.25">
      <c r="A44" s="45" t="s">
        <v>507</v>
      </c>
      <c r="B44" s="34"/>
      <c r="C44" s="34"/>
      <c r="D44" s="34"/>
      <c r="E44" s="34"/>
      <c r="F44" s="34"/>
      <c r="G44" s="34"/>
      <c r="H44" s="34"/>
      <c r="I44" s="34"/>
    </row>
    <row r="45" spans="1:9" ht="15.75" x14ac:dyDescent="0.25">
      <c r="A45" s="45" t="s">
        <v>506</v>
      </c>
      <c r="B45" s="34"/>
      <c r="C45" s="34"/>
      <c r="D45" s="34"/>
      <c r="E45" s="34"/>
      <c r="F45" s="34"/>
      <c r="G45" s="34"/>
      <c r="H45" s="34"/>
      <c r="I45" s="34"/>
    </row>
    <row r="46" spans="1:9" ht="15.75" x14ac:dyDescent="0.25">
      <c r="B46" s="34"/>
      <c r="C46" s="34"/>
      <c r="D46" s="34"/>
      <c r="E46" s="34"/>
      <c r="F46" s="34"/>
      <c r="G46" s="34"/>
      <c r="H46" s="34"/>
      <c r="I46" s="34"/>
    </row>
    <row r="47" spans="1:9" x14ac:dyDescent="0.25">
      <c r="A47" s="10"/>
    </row>
    <row r="48" spans="1:9" x14ac:dyDescent="0.25">
      <c r="A48" s="10"/>
    </row>
    <row r="49" spans="1:1" x14ac:dyDescent="0.25">
      <c r="A49" s="10"/>
    </row>
    <row r="50" spans="1:1" x14ac:dyDescent="0.25">
      <c r="A50" s="10"/>
    </row>
    <row r="53" spans="1:1" ht="15" customHeight="1" x14ac:dyDescent="0.25"/>
    <row r="57" spans="1:1" ht="13.5" customHeight="1" x14ac:dyDescent="0.25"/>
    <row r="58" spans="1:1" ht="38.25" customHeight="1" x14ac:dyDescent="0.25"/>
    <row r="59" spans="1:1" ht="51" customHeight="1" x14ac:dyDescent="0.25"/>
    <row r="60" spans="1:1" ht="28.35" customHeight="1" x14ac:dyDescent="0.25"/>
    <row r="61" spans="1:1" ht="51" customHeight="1" x14ac:dyDescent="0.25"/>
    <row r="62" spans="1:1" ht="28.35" customHeight="1" x14ac:dyDescent="0.25"/>
    <row r="63" spans="1:1" ht="51" customHeight="1" x14ac:dyDescent="0.25"/>
    <row r="64" spans="1:1" ht="28.35" customHeight="1" x14ac:dyDescent="0.25"/>
    <row r="65" ht="51" customHeight="1" x14ac:dyDescent="0.25"/>
    <row r="66" ht="28.35" customHeight="1" x14ac:dyDescent="0.25"/>
    <row r="67" ht="51" customHeight="1" x14ac:dyDescent="0.25"/>
    <row r="68" ht="28.35" customHeight="1" x14ac:dyDescent="0.25"/>
    <row r="69" ht="51" customHeight="1" x14ac:dyDescent="0.25"/>
    <row r="70" ht="28.35" customHeight="1" x14ac:dyDescent="0.25"/>
    <row r="71" ht="51" customHeight="1" x14ac:dyDescent="0.25"/>
    <row r="72" ht="28.35" customHeight="1" x14ac:dyDescent="0.25"/>
    <row r="73" ht="51" customHeight="1" x14ac:dyDescent="0.25"/>
    <row r="74" ht="28.35" customHeight="1" x14ac:dyDescent="0.25"/>
    <row r="75" ht="19.5" customHeight="1" x14ac:dyDescent="0.25"/>
    <row r="76" ht="39" customHeight="1" x14ac:dyDescent="0.25"/>
    <row r="77" ht="51" customHeight="1" x14ac:dyDescent="0.25"/>
    <row r="78" ht="28.35" customHeight="1" x14ac:dyDescent="0.25"/>
    <row r="79" ht="51" customHeight="1" x14ac:dyDescent="0.25"/>
    <row r="80" ht="28.35" customHeight="1" x14ac:dyDescent="0.25"/>
    <row r="81" ht="51" customHeight="1" x14ac:dyDescent="0.25"/>
    <row r="82" ht="28.35" customHeight="1" x14ac:dyDescent="0.25"/>
    <row r="83" ht="51" customHeight="1" x14ac:dyDescent="0.25"/>
    <row r="84" ht="28.35" customHeight="1" x14ac:dyDescent="0.25"/>
    <row r="85" ht="51" customHeight="1" x14ac:dyDescent="0.25"/>
    <row r="86" ht="28.35" customHeight="1" x14ac:dyDescent="0.25"/>
    <row r="87" ht="51" customHeight="1" x14ac:dyDescent="0.25"/>
    <row r="88" ht="28.35" customHeight="1" x14ac:dyDescent="0.25"/>
    <row r="89" ht="51" customHeight="1" x14ac:dyDescent="0.25"/>
    <row r="90" ht="28.35" customHeight="1" x14ac:dyDescent="0.25"/>
    <row r="91" ht="51" customHeight="1" x14ac:dyDescent="0.25"/>
    <row r="92" ht="28.35" customHeight="1" x14ac:dyDescent="0.25"/>
    <row r="93" ht="51" customHeight="1" x14ac:dyDescent="0.25"/>
    <row r="94" ht="19.5" customHeight="1" x14ac:dyDescent="0.25"/>
    <row r="95" ht="15" customHeight="1" x14ac:dyDescent="0.25"/>
    <row r="98" ht="18.75" customHeight="1" x14ac:dyDescent="0.25"/>
  </sheetData>
  <sheetProtection algorithmName="SHA-512" hashValue="GdthiBCuqE14HSXfYiBalX60oWxPCH0wzldkgkFRBIfiyru8XMqfL6WM+9RTfM93tNU9oNgbUuEBPSjdNx2hTQ==" saltValue="1yP6+GEZvIlfP8btEBVJYQ==" spinCount="100000" sheet="1" objects="1" scenarios="1"/>
  <mergeCells count="12">
    <mergeCell ref="F36:I36"/>
    <mergeCell ref="F38:I38"/>
    <mergeCell ref="D14:E14"/>
    <mergeCell ref="A9:I9"/>
    <mergeCell ref="A10:I10"/>
    <mergeCell ref="A11:I11"/>
    <mergeCell ref="A19:C19"/>
    <mergeCell ref="A14:C14"/>
    <mergeCell ref="A15:C15"/>
    <mergeCell ref="A16:C16"/>
    <mergeCell ref="A17:C17"/>
    <mergeCell ref="A18:C18"/>
  </mergeCells>
  <dataValidations count="1">
    <dataValidation type="custom" allowBlank="1" showInputMessage="1" showErrorMessage="1" errorTitle="Krivi email" error="Upisani email je pogrešan jer ili sadrži razmak ili ne sadrži @." sqref="C31" xr:uid="{00000000-0002-0000-0000-000000000000}">
      <formula1>+AND(FIND("@",C31),FIND(".",C31),ISERROR(FIND(" ",C31)))</formula1>
    </dataValidation>
  </dataValidations>
  <pageMargins left="0.70866141732283472" right="0.70866141732283472" top="0.74803149606299213" bottom="0.74803149606299213" header="0.31496062992125984" footer="0.31496062992125984"/>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99"/>
  <sheetViews>
    <sheetView view="pageLayout" zoomScale="90" zoomScaleNormal="100" zoomScalePageLayoutView="90" workbookViewId="0">
      <selection activeCell="F27" sqref="F27"/>
    </sheetView>
  </sheetViews>
  <sheetFormatPr defaultColWidth="9.140625" defaultRowHeight="12.75" x14ac:dyDescent="0.2"/>
  <cols>
    <col min="1" max="1" width="13.42578125" style="30" customWidth="1"/>
    <col min="2" max="2" width="11.5703125" style="27" customWidth="1"/>
    <col min="3" max="3" width="19.5703125" style="28" customWidth="1"/>
    <col min="4" max="4" width="47.42578125" style="27" customWidth="1"/>
    <col min="5" max="5" width="11.28515625" style="27" customWidth="1"/>
    <col min="6" max="6" width="12.85546875" style="27" customWidth="1"/>
    <col min="7" max="7" width="13" style="29" customWidth="1"/>
    <col min="8" max="16384" width="9.140625" style="26"/>
  </cols>
  <sheetData>
    <row r="1" spans="1:7" s="7" customFormat="1" ht="23.25" customHeight="1" x14ac:dyDescent="0.25">
      <c r="A1" s="82" t="s">
        <v>188</v>
      </c>
      <c r="B1" s="82"/>
      <c r="C1" s="82"/>
      <c r="D1" s="82"/>
      <c r="E1" s="82"/>
      <c r="F1" s="82"/>
      <c r="G1" s="82"/>
    </row>
    <row r="2" spans="1:7" s="7" customFormat="1" ht="15.75" thickBot="1" x14ac:dyDescent="0.3">
      <c r="A2" s="83" t="s">
        <v>511</v>
      </c>
      <c r="B2" s="84"/>
      <c r="C2" s="84"/>
      <c r="D2" s="84"/>
      <c r="E2" s="84"/>
      <c r="F2" s="84"/>
      <c r="G2" s="85"/>
    </row>
    <row r="3" spans="1:7" s="7" customFormat="1" ht="15" customHeight="1" thickBot="1" x14ac:dyDescent="0.3">
      <c r="E3" s="72" t="s">
        <v>513</v>
      </c>
      <c r="F3" s="67">
        <f>SUM(F5:F65536)</f>
        <v>1972155.75</v>
      </c>
      <c r="G3" s="65">
        <f>SUM(G5:G65536)</f>
        <v>1411624</v>
      </c>
    </row>
    <row r="4" spans="1:7" s="7" customFormat="1" ht="83.25" customHeight="1" thickBot="1" x14ac:dyDescent="0.3">
      <c r="A4" s="23" t="s">
        <v>187</v>
      </c>
      <c r="B4" s="24" t="s">
        <v>0</v>
      </c>
      <c r="C4" s="25" t="s">
        <v>508</v>
      </c>
      <c r="D4" s="24" t="s">
        <v>509</v>
      </c>
      <c r="E4" s="32" t="s">
        <v>514</v>
      </c>
      <c r="F4" s="71" t="s">
        <v>510</v>
      </c>
      <c r="G4" s="33" t="s">
        <v>175</v>
      </c>
    </row>
    <row r="5" spans="1:7" ht="169.5" customHeight="1" x14ac:dyDescent="0.2">
      <c r="A5" s="30" t="s">
        <v>163</v>
      </c>
      <c r="B5" s="27" t="s">
        <v>516</v>
      </c>
      <c r="C5" s="28" t="s">
        <v>616</v>
      </c>
      <c r="D5" s="27" t="s">
        <v>517</v>
      </c>
      <c r="E5" s="66" t="s">
        <v>518</v>
      </c>
      <c r="F5" s="29"/>
    </row>
    <row r="6" spans="1:7" ht="170.1" customHeight="1" x14ac:dyDescent="0.2">
      <c r="F6" s="29"/>
    </row>
    <row r="7" spans="1:7" ht="170.1" customHeight="1" x14ac:dyDescent="0.2">
      <c r="A7" s="30" t="s">
        <v>146</v>
      </c>
      <c r="B7" s="27" t="s">
        <v>523</v>
      </c>
      <c r="C7" s="28" t="s">
        <v>618</v>
      </c>
      <c r="D7" s="27" t="s">
        <v>566</v>
      </c>
      <c r="E7" s="27" t="s">
        <v>519</v>
      </c>
      <c r="F7" s="29">
        <v>15000</v>
      </c>
      <c r="G7" s="29">
        <v>10000</v>
      </c>
    </row>
    <row r="8" spans="1:7" ht="170.1" customHeight="1" x14ac:dyDescent="0.2">
      <c r="A8" s="30" t="s">
        <v>146</v>
      </c>
      <c r="B8" s="27" t="s">
        <v>524</v>
      </c>
      <c r="C8" s="28" t="s">
        <v>617</v>
      </c>
      <c r="D8" s="27" t="s">
        <v>567</v>
      </c>
      <c r="E8" s="27" t="s">
        <v>520</v>
      </c>
      <c r="F8" s="29">
        <v>42000</v>
      </c>
      <c r="G8" s="29">
        <v>30000</v>
      </c>
    </row>
    <row r="9" spans="1:7" ht="170.1" customHeight="1" x14ac:dyDescent="0.2">
      <c r="F9" s="29"/>
    </row>
    <row r="10" spans="1:7" ht="170.1" customHeight="1" x14ac:dyDescent="0.2">
      <c r="F10" s="29"/>
    </row>
    <row r="11" spans="1:7" ht="170.1" customHeight="1" x14ac:dyDescent="0.2">
      <c r="A11" s="30" t="s">
        <v>146</v>
      </c>
      <c r="B11" s="27" t="s">
        <v>525</v>
      </c>
      <c r="C11" s="28" t="s">
        <v>634</v>
      </c>
      <c r="D11" s="27" t="s">
        <v>568</v>
      </c>
      <c r="E11" s="27" t="s">
        <v>521</v>
      </c>
      <c r="F11" s="29">
        <v>48000</v>
      </c>
      <c r="G11" s="29">
        <v>35000</v>
      </c>
    </row>
    <row r="12" spans="1:7" ht="170.1" customHeight="1" x14ac:dyDescent="0.2">
      <c r="A12" s="30" t="s">
        <v>146</v>
      </c>
      <c r="B12" s="27" t="s">
        <v>596</v>
      </c>
      <c r="C12" s="28" t="s">
        <v>630</v>
      </c>
      <c r="D12" s="27" t="s">
        <v>565</v>
      </c>
      <c r="E12" s="27" t="s">
        <v>522</v>
      </c>
      <c r="F12" s="29">
        <v>12000</v>
      </c>
      <c r="G12" s="29">
        <v>5000</v>
      </c>
    </row>
    <row r="13" spans="1:7" ht="170.1" customHeight="1" x14ac:dyDescent="0.2">
      <c r="A13" s="30" t="s">
        <v>146</v>
      </c>
      <c r="B13" s="27" t="s">
        <v>526</v>
      </c>
      <c r="C13" s="28" t="s">
        <v>615</v>
      </c>
      <c r="D13" s="27" t="s">
        <v>569</v>
      </c>
      <c r="E13" s="27" t="s">
        <v>527</v>
      </c>
      <c r="F13" s="29">
        <v>60000</v>
      </c>
      <c r="G13" s="29">
        <v>45000</v>
      </c>
    </row>
    <row r="14" spans="1:7" ht="170.1" customHeight="1" x14ac:dyDescent="0.2">
      <c r="A14" s="30" t="s">
        <v>146</v>
      </c>
      <c r="B14" s="27" t="s">
        <v>528</v>
      </c>
      <c r="C14" s="28" t="s">
        <v>629</v>
      </c>
      <c r="D14" s="27" t="s">
        <v>570</v>
      </c>
      <c r="E14" s="27" t="s">
        <v>522</v>
      </c>
      <c r="F14" s="29">
        <v>13000</v>
      </c>
      <c r="G14" s="29">
        <v>11000</v>
      </c>
    </row>
    <row r="15" spans="1:7" ht="170.1" customHeight="1" x14ac:dyDescent="0.2">
      <c r="A15" s="30" t="s">
        <v>146</v>
      </c>
      <c r="B15" s="27" t="s">
        <v>529</v>
      </c>
      <c r="C15" s="28" t="s">
        <v>636</v>
      </c>
      <c r="D15" s="27" t="s">
        <v>571</v>
      </c>
      <c r="E15" s="27" t="s">
        <v>530</v>
      </c>
      <c r="F15" s="29">
        <v>11192</v>
      </c>
      <c r="G15" s="29">
        <v>10000</v>
      </c>
    </row>
    <row r="16" spans="1:7" ht="170.1" customHeight="1" x14ac:dyDescent="0.2">
      <c r="A16" s="30" t="s">
        <v>146</v>
      </c>
      <c r="B16" s="27" t="s">
        <v>531</v>
      </c>
      <c r="C16" s="28" t="s">
        <v>650</v>
      </c>
      <c r="D16" s="27" t="s">
        <v>572</v>
      </c>
      <c r="E16" s="27" t="s">
        <v>595</v>
      </c>
      <c r="F16" s="29">
        <v>14000</v>
      </c>
      <c r="G16" s="29">
        <v>11000</v>
      </c>
    </row>
    <row r="17" spans="1:7" ht="170.1" customHeight="1" x14ac:dyDescent="0.2">
      <c r="A17" s="30" t="s">
        <v>146</v>
      </c>
      <c r="B17" s="27" t="s">
        <v>532</v>
      </c>
      <c r="C17" s="28" t="s">
        <v>619</v>
      </c>
      <c r="D17" s="27" t="s">
        <v>573</v>
      </c>
      <c r="E17" s="27" t="s">
        <v>593</v>
      </c>
      <c r="F17" s="29">
        <v>27000</v>
      </c>
      <c r="G17" s="29">
        <v>23000</v>
      </c>
    </row>
    <row r="18" spans="1:7" ht="170.1" customHeight="1" x14ac:dyDescent="0.2">
      <c r="A18" s="30" t="s">
        <v>146</v>
      </c>
      <c r="B18" s="27" t="s">
        <v>534</v>
      </c>
      <c r="C18" s="28" t="s">
        <v>631</v>
      </c>
      <c r="D18" s="27" t="s">
        <v>597</v>
      </c>
      <c r="E18" s="27" t="s">
        <v>535</v>
      </c>
      <c r="F18" s="29">
        <v>29048.75</v>
      </c>
      <c r="G18" s="29">
        <v>25048.75</v>
      </c>
    </row>
    <row r="19" spans="1:7" ht="170.1" customHeight="1" x14ac:dyDescent="0.2">
      <c r="A19" s="30" t="s">
        <v>167</v>
      </c>
      <c r="B19" s="27" t="s">
        <v>536</v>
      </c>
      <c r="C19" s="28" t="s">
        <v>641</v>
      </c>
      <c r="D19" s="27" t="s">
        <v>574</v>
      </c>
      <c r="E19" s="27" t="s">
        <v>537</v>
      </c>
      <c r="F19" s="29">
        <v>25000</v>
      </c>
      <c r="G19" s="29">
        <v>20000</v>
      </c>
    </row>
    <row r="20" spans="1:7" ht="170.1" customHeight="1" x14ac:dyDescent="0.2">
      <c r="A20" s="30" t="s">
        <v>158</v>
      </c>
      <c r="B20" s="27" t="s">
        <v>538</v>
      </c>
      <c r="C20" s="28" t="s">
        <v>642</v>
      </c>
      <c r="D20" s="27" t="s">
        <v>575</v>
      </c>
      <c r="E20" s="27" t="s">
        <v>539</v>
      </c>
      <c r="F20" s="29">
        <v>8000</v>
      </c>
      <c r="G20" s="29">
        <v>6000</v>
      </c>
    </row>
    <row r="21" spans="1:7" ht="170.1" customHeight="1" x14ac:dyDescent="0.2">
      <c r="A21" s="30" t="s">
        <v>146</v>
      </c>
      <c r="B21" s="27" t="s">
        <v>540</v>
      </c>
      <c r="C21" s="28" t="s">
        <v>640</v>
      </c>
      <c r="D21" s="27" t="s">
        <v>576</v>
      </c>
      <c r="E21" s="27" t="s">
        <v>537</v>
      </c>
      <c r="F21" s="29">
        <v>2700</v>
      </c>
      <c r="G21" s="29">
        <v>2700</v>
      </c>
    </row>
    <row r="22" spans="1:7" ht="170.1" customHeight="1" x14ac:dyDescent="0.2">
      <c r="A22" s="30" t="s">
        <v>171</v>
      </c>
      <c r="B22" s="27" t="s">
        <v>541</v>
      </c>
      <c r="C22" s="28" t="s">
        <v>649</v>
      </c>
      <c r="D22" s="27" t="s">
        <v>577</v>
      </c>
      <c r="E22" s="27" t="s">
        <v>542</v>
      </c>
      <c r="F22" s="29">
        <v>1000</v>
      </c>
      <c r="G22" s="29">
        <v>0</v>
      </c>
    </row>
    <row r="23" spans="1:7" ht="170.1" customHeight="1" x14ac:dyDescent="0.2">
      <c r="A23" s="30" t="s">
        <v>146</v>
      </c>
      <c r="B23" s="27" t="s">
        <v>544</v>
      </c>
      <c r="C23" s="28" t="s">
        <v>638</v>
      </c>
      <c r="D23" s="27" t="s">
        <v>578</v>
      </c>
      <c r="E23" s="27" t="s">
        <v>543</v>
      </c>
      <c r="F23" s="29">
        <v>11000</v>
      </c>
      <c r="G23" s="29">
        <v>10000</v>
      </c>
    </row>
    <row r="24" spans="1:7" ht="170.1" customHeight="1" x14ac:dyDescent="0.2">
      <c r="A24" s="30" t="s">
        <v>146</v>
      </c>
      <c r="B24" s="27" t="s">
        <v>545</v>
      </c>
      <c r="C24" s="28" t="s">
        <v>635</v>
      </c>
      <c r="D24" s="27" t="s">
        <v>579</v>
      </c>
      <c r="E24" s="27" t="s">
        <v>546</v>
      </c>
      <c r="F24" s="29">
        <v>15000</v>
      </c>
      <c r="G24" s="29">
        <v>11000</v>
      </c>
    </row>
    <row r="25" spans="1:7" ht="170.1" customHeight="1" x14ac:dyDescent="0.2">
      <c r="A25" s="30" t="s">
        <v>146</v>
      </c>
      <c r="B25" s="27" t="s">
        <v>594</v>
      </c>
      <c r="C25" s="28" t="s">
        <v>623</v>
      </c>
      <c r="D25" s="27" t="s">
        <v>580</v>
      </c>
      <c r="E25" s="27" t="s">
        <v>547</v>
      </c>
      <c r="F25" s="29">
        <v>21220</v>
      </c>
      <c r="G25" s="29">
        <v>20000</v>
      </c>
    </row>
    <row r="26" spans="1:7" ht="170.1" customHeight="1" x14ac:dyDescent="0.2">
      <c r="A26" s="30" t="s">
        <v>146</v>
      </c>
      <c r="B26" s="27" t="s">
        <v>548</v>
      </c>
      <c r="C26" s="28" t="s">
        <v>628</v>
      </c>
      <c r="D26" s="27" t="s">
        <v>581</v>
      </c>
      <c r="E26" s="27" t="s">
        <v>549</v>
      </c>
      <c r="F26" s="29">
        <v>22400</v>
      </c>
      <c r="G26" s="29">
        <v>17300.25</v>
      </c>
    </row>
    <row r="27" spans="1:7" ht="170.1" customHeight="1" x14ac:dyDescent="0.2">
      <c r="A27" s="30" t="s">
        <v>146</v>
      </c>
      <c r="B27" s="27" t="s">
        <v>550</v>
      </c>
      <c r="C27" s="28" t="s">
        <v>639</v>
      </c>
      <c r="D27" s="27" t="s">
        <v>582</v>
      </c>
      <c r="E27" s="27" t="s">
        <v>533</v>
      </c>
      <c r="F27" s="29" t="s">
        <v>657</v>
      </c>
      <c r="G27" s="29">
        <v>10000</v>
      </c>
    </row>
    <row r="28" spans="1:7" ht="170.1" customHeight="1" x14ac:dyDescent="0.2">
      <c r="A28" s="30" t="s">
        <v>146</v>
      </c>
      <c r="B28" s="27" t="s">
        <v>551</v>
      </c>
      <c r="C28" s="28" t="s">
        <v>633</v>
      </c>
      <c r="D28" s="27" t="s">
        <v>583</v>
      </c>
      <c r="E28" s="27" t="s">
        <v>598</v>
      </c>
      <c r="F28" s="29">
        <v>11000</v>
      </c>
      <c r="G28" s="29">
        <v>9000</v>
      </c>
    </row>
    <row r="29" spans="1:7" ht="170.1" customHeight="1" x14ac:dyDescent="0.2">
      <c r="A29" s="30" t="s">
        <v>146</v>
      </c>
      <c r="B29" s="27" t="s">
        <v>552</v>
      </c>
      <c r="C29" s="28" t="s">
        <v>622</v>
      </c>
      <c r="D29" s="27" t="s">
        <v>584</v>
      </c>
      <c r="E29" s="27" t="s">
        <v>553</v>
      </c>
      <c r="F29" s="29">
        <v>65000</v>
      </c>
      <c r="G29" s="29">
        <v>40000</v>
      </c>
    </row>
    <row r="30" spans="1:7" ht="170.1" customHeight="1" x14ac:dyDescent="0.2">
      <c r="A30" s="30" t="s">
        <v>146</v>
      </c>
      <c r="B30" s="27" t="s">
        <v>554</v>
      </c>
      <c r="C30" s="28" t="s">
        <v>637</v>
      </c>
      <c r="D30" s="27" t="s">
        <v>585</v>
      </c>
      <c r="E30" s="27" t="s">
        <v>555</v>
      </c>
      <c r="F30" s="29">
        <v>13000</v>
      </c>
      <c r="G30" s="29">
        <v>10000</v>
      </c>
    </row>
    <row r="31" spans="1:7" ht="170.1" customHeight="1" x14ac:dyDescent="0.2">
      <c r="A31" s="30" t="s">
        <v>146</v>
      </c>
      <c r="B31" s="27" t="s">
        <v>556</v>
      </c>
      <c r="C31" s="28" t="s">
        <v>647</v>
      </c>
      <c r="D31" s="27" t="s">
        <v>586</v>
      </c>
      <c r="E31" s="27" t="s">
        <v>549</v>
      </c>
      <c r="F31" s="29">
        <v>13000</v>
      </c>
      <c r="G31" s="29">
        <v>10000</v>
      </c>
    </row>
    <row r="32" spans="1:7" ht="170.1" customHeight="1" x14ac:dyDescent="0.2">
      <c r="A32" s="30" t="s">
        <v>146</v>
      </c>
      <c r="B32" s="27" t="s">
        <v>557</v>
      </c>
      <c r="C32" s="28" t="s">
        <v>621</v>
      </c>
      <c r="D32" s="27" t="s">
        <v>587</v>
      </c>
      <c r="E32" s="27" t="s">
        <v>558</v>
      </c>
      <c r="F32" s="29">
        <v>20000</v>
      </c>
      <c r="G32" s="29">
        <v>15000</v>
      </c>
    </row>
    <row r="33" spans="1:7" ht="170.1" customHeight="1" x14ac:dyDescent="0.2">
      <c r="A33" s="30" t="s">
        <v>146</v>
      </c>
      <c r="B33" s="27" t="s">
        <v>559</v>
      </c>
      <c r="C33" s="28" t="s">
        <v>632</v>
      </c>
      <c r="D33" s="27" t="s">
        <v>588</v>
      </c>
      <c r="E33" s="27" t="s">
        <v>560</v>
      </c>
      <c r="F33" s="29">
        <v>20000</v>
      </c>
      <c r="G33" s="29">
        <v>17000</v>
      </c>
    </row>
    <row r="34" spans="1:7" ht="170.1" customHeight="1" x14ac:dyDescent="0.2">
      <c r="A34" s="30" t="s">
        <v>160</v>
      </c>
      <c r="B34" s="27" t="s">
        <v>561</v>
      </c>
      <c r="C34" s="28" t="s">
        <v>646</v>
      </c>
      <c r="D34" s="27" t="s">
        <v>602</v>
      </c>
      <c r="E34" s="27" t="s">
        <v>603</v>
      </c>
      <c r="F34" s="29">
        <v>39520</v>
      </c>
      <c r="G34" s="29">
        <v>25000</v>
      </c>
    </row>
    <row r="35" spans="1:7" ht="170.1" customHeight="1" x14ac:dyDescent="0.2">
      <c r="A35" s="30" t="s">
        <v>160</v>
      </c>
      <c r="B35" s="27" t="s">
        <v>562</v>
      </c>
      <c r="C35" s="28" t="s">
        <v>645</v>
      </c>
      <c r="D35" s="27" t="s">
        <v>604</v>
      </c>
      <c r="E35" s="27" t="s">
        <v>530</v>
      </c>
      <c r="F35" s="29">
        <v>320000</v>
      </c>
      <c r="G35" s="29">
        <v>200000</v>
      </c>
    </row>
    <row r="36" spans="1:7" ht="170.1" customHeight="1" x14ac:dyDescent="0.2">
      <c r="A36" s="30" t="s">
        <v>160</v>
      </c>
      <c r="B36" s="27" t="s">
        <v>563</v>
      </c>
      <c r="C36" s="28" t="s">
        <v>643</v>
      </c>
      <c r="D36" s="27" t="s">
        <v>605</v>
      </c>
      <c r="E36" s="27" t="s">
        <v>530</v>
      </c>
      <c r="F36" s="29">
        <v>160000</v>
      </c>
      <c r="G36" s="29">
        <v>100000</v>
      </c>
    </row>
    <row r="37" spans="1:7" ht="170.1" customHeight="1" x14ac:dyDescent="0.2">
      <c r="A37" s="30" t="s">
        <v>160</v>
      </c>
      <c r="B37" s="27" t="s">
        <v>564</v>
      </c>
      <c r="C37" s="28" t="s">
        <v>652</v>
      </c>
      <c r="D37" s="27" t="s">
        <v>606</v>
      </c>
      <c r="E37" s="27" t="s">
        <v>607</v>
      </c>
      <c r="F37" s="29">
        <v>80000</v>
      </c>
      <c r="G37" s="29">
        <v>20000</v>
      </c>
    </row>
    <row r="38" spans="1:7" ht="170.1" customHeight="1" x14ac:dyDescent="0.2">
      <c r="A38" s="30" t="s">
        <v>160</v>
      </c>
      <c r="B38" s="27" t="s">
        <v>592</v>
      </c>
      <c r="C38" s="28" t="s">
        <v>651</v>
      </c>
      <c r="D38" s="27" t="s">
        <v>608</v>
      </c>
      <c r="E38" s="27" t="s">
        <v>539</v>
      </c>
      <c r="F38" s="29">
        <v>652500</v>
      </c>
      <c r="G38" s="29">
        <v>537500</v>
      </c>
    </row>
    <row r="39" spans="1:7" ht="170.1" customHeight="1" x14ac:dyDescent="0.2">
      <c r="A39" s="30" t="s">
        <v>160</v>
      </c>
      <c r="B39" s="27" t="s">
        <v>599</v>
      </c>
      <c r="C39" s="28" t="s">
        <v>644</v>
      </c>
      <c r="D39" s="27" t="s">
        <v>601</v>
      </c>
      <c r="E39" s="27" t="s">
        <v>600</v>
      </c>
      <c r="F39" s="29">
        <v>150375</v>
      </c>
      <c r="G39" s="29">
        <v>95375</v>
      </c>
    </row>
    <row r="40" spans="1:7" ht="170.1" customHeight="1" x14ac:dyDescent="0.2">
      <c r="A40" s="30" t="s">
        <v>158</v>
      </c>
      <c r="B40" s="27" t="s">
        <v>610</v>
      </c>
      <c r="C40" s="28" t="s">
        <v>648</v>
      </c>
      <c r="D40" s="27" t="s">
        <v>609</v>
      </c>
      <c r="E40" s="27" t="s">
        <v>611</v>
      </c>
      <c r="F40" s="29">
        <v>14000</v>
      </c>
      <c r="G40" s="29">
        <v>8000</v>
      </c>
    </row>
    <row r="41" spans="1:7" ht="170.1" customHeight="1" x14ac:dyDescent="0.2">
      <c r="A41" s="30" t="s">
        <v>146</v>
      </c>
      <c r="B41" s="27" t="s">
        <v>612</v>
      </c>
      <c r="C41" s="28" t="s">
        <v>620</v>
      </c>
      <c r="D41" s="27" t="s">
        <v>613</v>
      </c>
      <c r="E41" s="27" t="s">
        <v>614</v>
      </c>
      <c r="F41" s="29">
        <v>17000</v>
      </c>
      <c r="G41" s="29">
        <v>10000</v>
      </c>
    </row>
    <row r="42" spans="1:7" ht="170.1" customHeight="1" x14ac:dyDescent="0.2">
      <c r="A42" s="30" t="s">
        <v>146</v>
      </c>
      <c r="B42" s="27" t="s">
        <v>624</v>
      </c>
      <c r="C42" s="28" t="s">
        <v>625</v>
      </c>
      <c r="D42" s="27" t="s">
        <v>626</v>
      </c>
      <c r="E42" s="27" t="s">
        <v>627</v>
      </c>
      <c r="F42" s="29">
        <v>19200</v>
      </c>
      <c r="G42" s="29">
        <v>12700</v>
      </c>
    </row>
    <row r="43" spans="1:7" ht="170.1" customHeight="1" x14ac:dyDescent="0.2">
      <c r="F43" s="29"/>
    </row>
    <row r="44" spans="1:7" ht="170.1" customHeight="1" x14ac:dyDescent="0.2">
      <c r="F44" s="29"/>
    </row>
    <row r="45" spans="1:7" ht="170.1" customHeight="1" x14ac:dyDescent="0.2">
      <c r="F45" s="29"/>
    </row>
    <row r="46" spans="1:7" ht="170.1" customHeight="1" x14ac:dyDescent="0.2">
      <c r="F46" s="29"/>
    </row>
    <row r="47" spans="1:7" ht="170.1" customHeight="1" x14ac:dyDescent="0.2">
      <c r="F47" s="29"/>
    </row>
    <row r="48" spans="1:7" ht="170.1" customHeight="1" x14ac:dyDescent="0.2">
      <c r="F48" s="29"/>
    </row>
    <row r="49" spans="6:6" ht="170.1" customHeight="1" x14ac:dyDescent="0.2">
      <c r="F49" s="29"/>
    </row>
    <row r="50" spans="6:6" ht="170.1" customHeight="1" x14ac:dyDescent="0.2">
      <c r="F50" s="29"/>
    </row>
    <row r="51" spans="6:6" ht="170.1" customHeight="1" x14ac:dyDescent="0.2">
      <c r="F51" s="29"/>
    </row>
    <row r="52" spans="6:6" ht="170.1" customHeight="1" x14ac:dyDescent="0.2">
      <c r="F52" s="29"/>
    </row>
    <row r="53" spans="6:6" ht="170.1" customHeight="1" x14ac:dyDescent="0.2">
      <c r="F53" s="29"/>
    </row>
    <row r="54" spans="6:6" ht="170.1" customHeight="1" x14ac:dyDescent="0.2">
      <c r="F54" s="29"/>
    </row>
    <row r="55" spans="6:6" ht="170.1" customHeight="1" x14ac:dyDescent="0.2">
      <c r="F55" s="29"/>
    </row>
    <row r="56" spans="6:6" ht="170.1" customHeight="1" x14ac:dyDescent="0.2">
      <c r="F56" s="29"/>
    </row>
    <row r="57" spans="6:6" ht="170.1" customHeight="1" x14ac:dyDescent="0.2">
      <c r="F57" s="29"/>
    </row>
    <row r="58" spans="6:6" ht="170.1" customHeight="1" x14ac:dyDescent="0.2">
      <c r="F58" s="29"/>
    </row>
    <row r="59" spans="6:6" ht="170.1" customHeight="1" x14ac:dyDescent="0.2">
      <c r="F59" s="29"/>
    </row>
    <row r="60" spans="6:6" ht="170.1" customHeight="1" x14ac:dyDescent="0.2">
      <c r="F60" s="29"/>
    </row>
    <row r="61" spans="6:6" ht="170.1" customHeight="1" x14ac:dyDescent="0.2">
      <c r="F61" s="29"/>
    </row>
    <row r="62" spans="6:6" ht="170.1" customHeight="1" x14ac:dyDescent="0.2">
      <c r="F62" s="29"/>
    </row>
    <row r="63" spans="6:6" ht="170.1" customHeight="1" x14ac:dyDescent="0.2">
      <c r="F63" s="29"/>
    </row>
    <row r="64" spans="6:6" ht="170.1" customHeight="1" x14ac:dyDescent="0.2">
      <c r="F64" s="29"/>
    </row>
    <row r="65" spans="6:6" ht="170.1" customHeight="1" x14ac:dyDescent="0.2">
      <c r="F65" s="29"/>
    </row>
    <row r="66" spans="6:6" ht="170.1" customHeight="1" x14ac:dyDescent="0.2">
      <c r="F66" s="29"/>
    </row>
    <row r="67" spans="6:6" ht="170.1" customHeight="1" x14ac:dyDescent="0.2">
      <c r="F67" s="29"/>
    </row>
    <row r="68" spans="6:6" ht="170.1" customHeight="1" x14ac:dyDescent="0.2">
      <c r="F68" s="29"/>
    </row>
    <row r="69" spans="6:6" ht="170.1" customHeight="1" x14ac:dyDescent="0.2">
      <c r="F69" s="29"/>
    </row>
    <row r="70" spans="6:6" ht="170.1" customHeight="1" x14ac:dyDescent="0.2">
      <c r="F70" s="29"/>
    </row>
    <row r="71" spans="6:6" ht="170.1" customHeight="1" x14ac:dyDescent="0.2">
      <c r="F71" s="29"/>
    </row>
    <row r="72" spans="6:6" ht="170.1" customHeight="1" x14ac:dyDescent="0.2">
      <c r="F72" s="29"/>
    </row>
    <row r="73" spans="6:6" ht="170.1" customHeight="1" x14ac:dyDescent="0.2">
      <c r="F73" s="29"/>
    </row>
    <row r="74" spans="6:6" ht="170.1" customHeight="1" x14ac:dyDescent="0.2">
      <c r="F74" s="29"/>
    </row>
    <row r="75" spans="6:6" ht="170.1" customHeight="1" x14ac:dyDescent="0.2">
      <c r="F75" s="29"/>
    </row>
    <row r="76" spans="6:6" ht="170.1" customHeight="1" x14ac:dyDescent="0.2">
      <c r="F76" s="29"/>
    </row>
    <row r="77" spans="6:6" ht="170.1" customHeight="1" x14ac:dyDescent="0.2">
      <c r="F77" s="29"/>
    </row>
    <row r="78" spans="6:6" ht="170.1" customHeight="1" x14ac:dyDescent="0.2">
      <c r="F78" s="29"/>
    </row>
    <row r="79" spans="6:6" ht="170.1" customHeight="1" x14ac:dyDescent="0.2">
      <c r="F79" s="29"/>
    </row>
    <row r="80" spans="6:6" ht="170.1" customHeight="1" x14ac:dyDescent="0.2">
      <c r="F80" s="29"/>
    </row>
    <row r="81" spans="6:6" ht="170.1" customHeight="1" x14ac:dyDescent="0.2">
      <c r="F81" s="29"/>
    </row>
    <row r="82" spans="6:6" ht="170.1" customHeight="1" x14ac:dyDescent="0.2">
      <c r="F82" s="29"/>
    </row>
    <row r="83" spans="6:6" ht="170.1" customHeight="1" x14ac:dyDescent="0.2">
      <c r="F83" s="29"/>
    </row>
    <row r="84" spans="6:6" ht="170.1" customHeight="1" x14ac:dyDescent="0.2">
      <c r="F84" s="29"/>
    </row>
    <row r="85" spans="6:6" ht="170.1" customHeight="1" x14ac:dyDescent="0.2">
      <c r="F85" s="29"/>
    </row>
    <row r="86" spans="6:6" ht="170.1" customHeight="1" x14ac:dyDescent="0.2">
      <c r="F86" s="29"/>
    </row>
    <row r="87" spans="6:6" ht="170.1" customHeight="1" x14ac:dyDescent="0.2">
      <c r="F87" s="29"/>
    </row>
    <row r="88" spans="6:6" ht="170.1" customHeight="1" x14ac:dyDescent="0.2">
      <c r="F88" s="29"/>
    </row>
    <row r="89" spans="6:6" ht="170.1" customHeight="1" x14ac:dyDescent="0.2">
      <c r="F89" s="29"/>
    </row>
    <row r="90" spans="6:6" ht="170.1" customHeight="1" x14ac:dyDescent="0.2">
      <c r="F90" s="29"/>
    </row>
    <row r="91" spans="6:6" ht="170.1" customHeight="1" x14ac:dyDescent="0.2">
      <c r="F91" s="29"/>
    </row>
    <row r="92" spans="6:6" ht="170.1" customHeight="1" x14ac:dyDescent="0.2">
      <c r="F92" s="29"/>
    </row>
    <row r="93" spans="6:6" ht="170.1" customHeight="1" x14ac:dyDescent="0.2">
      <c r="F93" s="29"/>
    </row>
    <row r="94" spans="6:6" ht="170.1" customHeight="1" x14ac:dyDescent="0.2">
      <c r="F94" s="29"/>
    </row>
    <row r="95" spans="6:6" ht="170.1" customHeight="1" x14ac:dyDescent="0.2">
      <c r="F95" s="29"/>
    </row>
    <row r="96" spans="6:6" ht="170.1" customHeight="1" x14ac:dyDescent="0.2">
      <c r="F96" s="29"/>
    </row>
    <row r="97" spans="6:6" ht="170.1" customHeight="1" x14ac:dyDescent="0.2">
      <c r="F97" s="29"/>
    </row>
    <row r="98" spans="6:6" ht="170.1" customHeight="1" x14ac:dyDescent="0.2">
      <c r="F98" s="29"/>
    </row>
    <row r="99" spans="6:6" ht="170.1" customHeight="1" x14ac:dyDescent="0.2">
      <c r="F99" s="29"/>
    </row>
    <row r="100" spans="6:6" ht="170.1" customHeight="1" x14ac:dyDescent="0.2">
      <c r="F100" s="29"/>
    </row>
    <row r="101" spans="6:6" ht="170.1" customHeight="1" x14ac:dyDescent="0.2">
      <c r="F101" s="29"/>
    </row>
    <row r="102" spans="6:6" ht="170.1" customHeight="1" x14ac:dyDescent="0.2">
      <c r="F102" s="29"/>
    </row>
    <row r="103" spans="6:6" ht="170.1" customHeight="1" x14ac:dyDescent="0.2">
      <c r="F103" s="29"/>
    </row>
    <row r="104" spans="6:6" ht="170.1" customHeight="1" x14ac:dyDescent="0.2">
      <c r="F104" s="29"/>
    </row>
    <row r="105" spans="6:6" ht="170.1" customHeight="1" x14ac:dyDescent="0.2">
      <c r="F105" s="29"/>
    </row>
    <row r="106" spans="6:6" ht="170.1" customHeight="1" x14ac:dyDescent="0.2">
      <c r="F106" s="29"/>
    </row>
    <row r="107" spans="6:6" ht="170.1" customHeight="1" x14ac:dyDescent="0.2">
      <c r="F107" s="29"/>
    </row>
    <row r="108" spans="6:6" ht="170.1" customHeight="1" x14ac:dyDescent="0.2">
      <c r="F108" s="29"/>
    </row>
    <row r="109" spans="6:6" ht="170.1" customHeight="1" x14ac:dyDescent="0.2">
      <c r="F109" s="29"/>
    </row>
    <row r="110" spans="6:6" ht="170.1" customHeight="1" x14ac:dyDescent="0.2">
      <c r="F110" s="29"/>
    </row>
    <row r="111" spans="6:6" ht="170.1" customHeight="1" x14ac:dyDescent="0.2">
      <c r="F111" s="29"/>
    </row>
    <row r="112" spans="6:6" ht="170.1" customHeight="1" x14ac:dyDescent="0.2">
      <c r="F112" s="29"/>
    </row>
    <row r="113" spans="6:6" ht="170.1" customHeight="1" x14ac:dyDescent="0.2">
      <c r="F113" s="29"/>
    </row>
    <row r="114" spans="6:6" ht="170.1" customHeight="1" x14ac:dyDescent="0.2">
      <c r="F114" s="29"/>
    </row>
    <row r="115" spans="6:6" ht="170.1" customHeight="1" x14ac:dyDescent="0.2">
      <c r="F115" s="29"/>
    </row>
    <row r="116" spans="6:6" ht="170.1" customHeight="1" x14ac:dyDescent="0.2">
      <c r="F116" s="29"/>
    </row>
    <row r="117" spans="6:6" ht="170.1" customHeight="1" x14ac:dyDescent="0.2">
      <c r="F117" s="29"/>
    </row>
    <row r="118" spans="6:6" ht="170.1" customHeight="1" x14ac:dyDescent="0.2">
      <c r="F118" s="29"/>
    </row>
    <row r="119" spans="6:6" ht="170.1" customHeight="1" x14ac:dyDescent="0.2">
      <c r="F119" s="29"/>
    </row>
    <row r="120" spans="6:6" ht="170.1" customHeight="1" x14ac:dyDescent="0.2">
      <c r="F120" s="29"/>
    </row>
    <row r="121" spans="6:6" ht="170.1" customHeight="1" x14ac:dyDescent="0.2">
      <c r="F121" s="29"/>
    </row>
    <row r="122" spans="6:6" ht="170.1" customHeight="1" x14ac:dyDescent="0.2">
      <c r="F122" s="29"/>
    </row>
    <row r="123" spans="6:6" ht="170.1" customHeight="1" x14ac:dyDescent="0.2">
      <c r="F123" s="29"/>
    </row>
    <row r="124" spans="6:6" ht="170.1" customHeight="1" x14ac:dyDescent="0.2">
      <c r="F124" s="29"/>
    </row>
    <row r="125" spans="6:6" ht="170.1" customHeight="1" x14ac:dyDescent="0.2">
      <c r="F125" s="29"/>
    </row>
    <row r="126" spans="6:6" ht="170.1" customHeight="1" x14ac:dyDescent="0.2">
      <c r="F126" s="29"/>
    </row>
    <row r="127" spans="6:6" ht="170.1" customHeight="1" x14ac:dyDescent="0.2">
      <c r="F127" s="29"/>
    </row>
    <row r="128" spans="6:6" ht="170.1" customHeight="1" x14ac:dyDescent="0.2">
      <c r="F128" s="29"/>
    </row>
    <row r="129" spans="6:6" ht="170.1" customHeight="1" x14ac:dyDescent="0.2">
      <c r="F129" s="29"/>
    </row>
    <row r="130" spans="6:6" ht="170.1" customHeight="1" x14ac:dyDescent="0.2">
      <c r="F130" s="29"/>
    </row>
    <row r="131" spans="6:6" ht="170.1" customHeight="1" x14ac:dyDescent="0.2">
      <c r="F131" s="29"/>
    </row>
    <row r="132" spans="6:6" ht="170.1" customHeight="1" x14ac:dyDescent="0.2">
      <c r="F132" s="29"/>
    </row>
    <row r="133" spans="6:6" ht="170.1" customHeight="1" x14ac:dyDescent="0.2">
      <c r="F133" s="29"/>
    </row>
    <row r="134" spans="6:6" ht="170.1" customHeight="1" x14ac:dyDescent="0.2">
      <c r="F134" s="29"/>
    </row>
    <row r="135" spans="6:6" ht="170.1" customHeight="1" x14ac:dyDescent="0.2">
      <c r="F135" s="29"/>
    </row>
    <row r="136" spans="6:6" ht="170.1" customHeight="1" x14ac:dyDescent="0.2">
      <c r="F136" s="29"/>
    </row>
    <row r="137" spans="6:6" ht="170.1" customHeight="1" x14ac:dyDescent="0.2">
      <c r="F137" s="29"/>
    </row>
    <row r="138" spans="6:6" ht="170.1" customHeight="1" x14ac:dyDescent="0.2">
      <c r="F138" s="29"/>
    </row>
    <row r="139" spans="6:6" ht="170.1" customHeight="1" x14ac:dyDescent="0.2">
      <c r="F139" s="29"/>
    </row>
    <row r="140" spans="6:6" ht="170.1" customHeight="1" x14ac:dyDescent="0.2">
      <c r="F140" s="29"/>
    </row>
    <row r="141" spans="6:6" ht="170.1" customHeight="1" x14ac:dyDescent="0.2">
      <c r="F141" s="29"/>
    </row>
    <row r="142" spans="6:6" ht="170.1" customHeight="1" x14ac:dyDescent="0.2">
      <c r="F142" s="29"/>
    </row>
    <row r="143" spans="6:6" ht="170.1" customHeight="1" x14ac:dyDescent="0.2">
      <c r="F143" s="29"/>
    </row>
    <row r="144" spans="6:6" ht="170.1" customHeight="1" x14ac:dyDescent="0.2">
      <c r="F144" s="29"/>
    </row>
    <row r="145" spans="6:6" ht="170.1" customHeight="1" x14ac:dyDescent="0.2">
      <c r="F145" s="29"/>
    </row>
    <row r="146" spans="6:6" ht="170.1" customHeight="1" x14ac:dyDescent="0.2">
      <c r="F146" s="29"/>
    </row>
    <row r="147" spans="6:6" ht="170.1" customHeight="1" x14ac:dyDescent="0.2">
      <c r="F147" s="29"/>
    </row>
    <row r="148" spans="6:6" ht="170.1" customHeight="1" x14ac:dyDescent="0.2">
      <c r="F148" s="29"/>
    </row>
    <row r="149" spans="6:6" ht="170.1" customHeight="1" x14ac:dyDescent="0.2">
      <c r="F149" s="29"/>
    </row>
    <row r="150" spans="6:6" ht="170.1" customHeight="1" x14ac:dyDescent="0.2">
      <c r="F150" s="29"/>
    </row>
    <row r="151" spans="6:6" ht="170.1" customHeight="1" x14ac:dyDescent="0.2">
      <c r="F151" s="29"/>
    </row>
    <row r="152" spans="6:6" ht="170.1" customHeight="1" x14ac:dyDescent="0.2">
      <c r="F152" s="29"/>
    </row>
    <row r="153" spans="6:6" ht="170.1" customHeight="1" x14ac:dyDescent="0.2">
      <c r="F153" s="29"/>
    </row>
    <row r="154" spans="6:6" ht="170.1" customHeight="1" x14ac:dyDescent="0.2">
      <c r="F154" s="29"/>
    </row>
    <row r="155" spans="6:6" ht="170.1" customHeight="1" x14ac:dyDescent="0.2">
      <c r="F155" s="29"/>
    </row>
    <row r="156" spans="6:6" ht="170.1" customHeight="1" x14ac:dyDescent="0.2">
      <c r="F156" s="29"/>
    </row>
    <row r="157" spans="6:6" ht="170.1" customHeight="1" x14ac:dyDescent="0.2">
      <c r="F157" s="29"/>
    </row>
    <row r="158" spans="6:6" ht="170.1" customHeight="1" x14ac:dyDescent="0.2">
      <c r="F158" s="29"/>
    </row>
    <row r="159" spans="6:6" ht="170.1" customHeight="1" x14ac:dyDescent="0.2">
      <c r="F159" s="29"/>
    </row>
    <row r="160" spans="6:6" ht="170.1" customHeight="1" x14ac:dyDescent="0.2">
      <c r="F160" s="29"/>
    </row>
    <row r="161" spans="6:6" ht="170.1" customHeight="1" x14ac:dyDescent="0.2">
      <c r="F161" s="29"/>
    </row>
    <row r="162" spans="6:6" ht="170.1" customHeight="1" x14ac:dyDescent="0.2">
      <c r="F162" s="29"/>
    </row>
    <row r="163" spans="6:6" ht="170.1" customHeight="1" x14ac:dyDescent="0.2">
      <c r="F163" s="29"/>
    </row>
    <row r="164" spans="6:6" ht="170.1" customHeight="1" x14ac:dyDescent="0.2">
      <c r="F164" s="29"/>
    </row>
    <row r="165" spans="6:6" ht="170.1" customHeight="1" x14ac:dyDescent="0.2">
      <c r="F165" s="29"/>
    </row>
    <row r="166" spans="6:6" ht="170.1" customHeight="1" x14ac:dyDescent="0.2">
      <c r="F166" s="29"/>
    </row>
    <row r="167" spans="6:6" ht="170.1" customHeight="1" x14ac:dyDescent="0.2">
      <c r="F167" s="29"/>
    </row>
    <row r="168" spans="6:6" ht="170.1" customHeight="1" x14ac:dyDescent="0.2">
      <c r="F168" s="29"/>
    </row>
    <row r="169" spans="6:6" ht="170.1" customHeight="1" x14ac:dyDescent="0.2">
      <c r="F169" s="29"/>
    </row>
    <row r="170" spans="6:6" ht="170.1" customHeight="1" x14ac:dyDescent="0.2">
      <c r="F170" s="29"/>
    </row>
    <row r="171" spans="6:6" ht="170.1" customHeight="1" x14ac:dyDescent="0.2">
      <c r="F171" s="29"/>
    </row>
    <row r="172" spans="6:6" ht="170.1" customHeight="1" x14ac:dyDescent="0.2">
      <c r="F172" s="29"/>
    </row>
    <row r="173" spans="6:6" ht="170.1" customHeight="1" x14ac:dyDescent="0.2">
      <c r="F173" s="29"/>
    </row>
    <row r="174" spans="6:6" ht="170.1" customHeight="1" x14ac:dyDescent="0.2">
      <c r="F174" s="29"/>
    </row>
    <row r="175" spans="6:6" ht="170.1" customHeight="1" x14ac:dyDescent="0.2">
      <c r="F175" s="29"/>
    </row>
    <row r="176" spans="6:6" ht="170.1" customHeight="1" x14ac:dyDescent="0.2">
      <c r="F176" s="29"/>
    </row>
    <row r="177" spans="6:6" ht="170.1" customHeight="1" x14ac:dyDescent="0.2">
      <c r="F177" s="29"/>
    </row>
    <row r="178" spans="6:6" ht="170.1" customHeight="1" x14ac:dyDescent="0.2">
      <c r="F178" s="29"/>
    </row>
    <row r="179" spans="6:6" ht="170.1" customHeight="1" x14ac:dyDescent="0.2">
      <c r="F179" s="29"/>
    </row>
    <row r="180" spans="6:6" ht="170.1" customHeight="1" x14ac:dyDescent="0.2">
      <c r="F180" s="29"/>
    </row>
    <row r="181" spans="6:6" ht="170.1" customHeight="1" x14ac:dyDescent="0.2">
      <c r="F181" s="29"/>
    </row>
    <row r="182" spans="6:6" ht="170.1" customHeight="1" x14ac:dyDescent="0.2">
      <c r="F182" s="29"/>
    </row>
    <row r="183" spans="6:6" ht="170.1" customHeight="1" x14ac:dyDescent="0.2">
      <c r="F183" s="29"/>
    </row>
    <row r="184" spans="6:6" ht="170.1" customHeight="1" x14ac:dyDescent="0.2"/>
    <row r="185" spans="6:6" ht="170.1" customHeight="1" x14ac:dyDescent="0.2"/>
    <row r="186" spans="6:6" ht="170.1" customHeight="1" x14ac:dyDescent="0.2"/>
    <row r="187" spans="6:6" ht="170.1" customHeight="1" x14ac:dyDescent="0.2"/>
    <row r="188" spans="6:6" ht="170.1" customHeight="1" x14ac:dyDescent="0.2"/>
    <row r="189" spans="6:6" ht="170.1" customHeight="1" x14ac:dyDescent="0.2"/>
    <row r="190" spans="6:6" ht="170.1" customHeight="1" x14ac:dyDescent="0.2"/>
    <row r="191" spans="6:6" ht="170.1" customHeight="1" x14ac:dyDescent="0.2"/>
    <row r="192" spans="6:6" ht="170.1" customHeight="1" x14ac:dyDescent="0.2"/>
    <row r="193" ht="170.1" customHeight="1" x14ac:dyDescent="0.2"/>
    <row r="194" ht="170.1" customHeight="1" x14ac:dyDescent="0.2"/>
    <row r="195" ht="170.1" customHeight="1" x14ac:dyDescent="0.2"/>
    <row r="196" ht="170.1" customHeight="1" x14ac:dyDescent="0.2"/>
    <row r="197" ht="170.1" customHeight="1" x14ac:dyDescent="0.2"/>
    <row r="198" ht="170.1" customHeight="1" x14ac:dyDescent="0.2"/>
    <row r="199" ht="170.1" customHeight="1" x14ac:dyDescent="0.2"/>
    <row r="200" ht="170.1" customHeight="1" x14ac:dyDescent="0.2"/>
    <row r="201" ht="170.1" customHeight="1" x14ac:dyDescent="0.2"/>
    <row r="202" ht="170.1" customHeight="1" x14ac:dyDescent="0.2"/>
    <row r="203" ht="170.1" customHeight="1" x14ac:dyDescent="0.2"/>
    <row r="204" ht="170.1" customHeight="1" x14ac:dyDescent="0.2"/>
    <row r="205" ht="170.1" customHeight="1" x14ac:dyDescent="0.2"/>
    <row r="206" ht="170.1" customHeight="1" x14ac:dyDescent="0.2"/>
    <row r="207" ht="170.1" customHeight="1" x14ac:dyDescent="0.2"/>
    <row r="208" ht="170.1" customHeight="1" x14ac:dyDescent="0.2"/>
    <row r="209" ht="170.1" customHeight="1" x14ac:dyDescent="0.2"/>
    <row r="210" ht="170.1" customHeight="1" x14ac:dyDescent="0.2"/>
    <row r="211" ht="170.1" customHeight="1" x14ac:dyDescent="0.2"/>
    <row r="212" ht="170.1" customHeight="1" x14ac:dyDescent="0.2"/>
    <row r="213" ht="170.1" customHeight="1" x14ac:dyDescent="0.2"/>
    <row r="214" ht="170.1" customHeight="1" x14ac:dyDescent="0.2"/>
    <row r="215" ht="170.1" customHeight="1" x14ac:dyDescent="0.2"/>
    <row r="216" ht="170.1" customHeight="1" x14ac:dyDescent="0.2"/>
    <row r="217" ht="170.1" customHeight="1" x14ac:dyDescent="0.2"/>
    <row r="218" ht="170.1" customHeight="1" x14ac:dyDescent="0.2"/>
    <row r="219" ht="170.1" customHeight="1" x14ac:dyDescent="0.2"/>
    <row r="220" ht="170.1" customHeight="1" x14ac:dyDescent="0.2"/>
    <row r="221" ht="170.1" customHeight="1" x14ac:dyDescent="0.2"/>
    <row r="222" ht="170.1" customHeight="1" x14ac:dyDescent="0.2"/>
    <row r="223" ht="170.1" customHeight="1" x14ac:dyDescent="0.2"/>
    <row r="224" ht="170.1" customHeight="1" x14ac:dyDescent="0.2"/>
    <row r="225" ht="170.1" customHeight="1" x14ac:dyDescent="0.2"/>
    <row r="226" ht="170.1" customHeight="1" x14ac:dyDescent="0.2"/>
    <row r="227" ht="170.1" customHeight="1" x14ac:dyDescent="0.2"/>
    <row r="228" ht="170.1" customHeight="1" x14ac:dyDescent="0.2"/>
    <row r="229" ht="170.1" customHeight="1" x14ac:dyDescent="0.2"/>
    <row r="230" ht="170.1" customHeight="1" x14ac:dyDescent="0.2"/>
    <row r="231" ht="170.1" customHeight="1" x14ac:dyDescent="0.2"/>
    <row r="232" ht="170.1" customHeight="1" x14ac:dyDescent="0.2"/>
    <row r="233" ht="170.1" customHeight="1" x14ac:dyDescent="0.2"/>
    <row r="234" ht="170.1" customHeight="1" x14ac:dyDescent="0.2"/>
    <row r="235" ht="170.1" customHeight="1" x14ac:dyDescent="0.2"/>
    <row r="236" ht="170.1" customHeight="1" x14ac:dyDescent="0.2"/>
    <row r="237" ht="170.1" customHeight="1" x14ac:dyDescent="0.2"/>
    <row r="238" ht="170.1" customHeight="1" x14ac:dyDescent="0.2"/>
    <row r="239" ht="170.1" customHeight="1" x14ac:dyDescent="0.2"/>
    <row r="240" ht="170.1" customHeight="1" x14ac:dyDescent="0.2"/>
    <row r="241" ht="170.1" customHeight="1" x14ac:dyDescent="0.2"/>
    <row r="242" ht="170.1" customHeight="1" x14ac:dyDescent="0.2"/>
    <row r="243" ht="170.1" customHeight="1" x14ac:dyDescent="0.2"/>
    <row r="244" ht="170.1" customHeight="1" x14ac:dyDescent="0.2"/>
    <row r="245" ht="170.1" customHeight="1" x14ac:dyDescent="0.2"/>
    <row r="246" ht="170.1" customHeight="1" x14ac:dyDescent="0.2"/>
    <row r="247" ht="170.1" customHeight="1" x14ac:dyDescent="0.2"/>
    <row r="248" ht="170.1" customHeight="1" x14ac:dyDescent="0.2"/>
    <row r="249" ht="170.1" customHeight="1" x14ac:dyDescent="0.2"/>
    <row r="250" ht="170.1" customHeight="1" x14ac:dyDescent="0.2"/>
    <row r="251" ht="170.1" customHeight="1" x14ac:dyDescent="0.2"/>
    <row r="252" ht="170.1" customHeight="1" x14ac:dyDescent="0.2"/>
    <row r="253" ht="170.1" customHeight="1" x14ac:dyDescent="0.2"/>
    <row r="254" ht="170.1" customHeight="1" x14ac:dyDescent="0.2"/>
    <row r="255" ht="170.1" customHeight="1" x14ac:dyDescent="0.2"/>
    <row r="256" ht="170.1" customHeight="1" x14ac:dyDescent="0.2"/>
    <row r="257" ht="170.1" customHeight="1" x14ac:dyDescent="0.2"/>
    <row r="258" ht="170.1" customHeight="1" x14ac:dyDescent="0.2"/>
    <row r="259" ht="170.1" customHeight="1" x14ac:dyDescent="0.2"/>
    <row r="260" ht="170.1" customHeight="1" x14ac:dyDescent="0.2"/>
    <row r="261" ht="170.1" customHeight="1" x14ac:dyDescent="0.2"/>
    <row r="262" ht="170.1" customHeight="1" x14ac:dyDescent="0.2"/>
    <row r="263" ht="170.1" customHeight="1" x14ac:dyDescent="0.2"/>
    <row r="264" ht="170.1" customHeight="1" x14ac:dyDescent="0.2"/>
    <row r="265" ht="170.1" customHeight="1" x14ac:dyDescent="0.2"/>
    <row r="266" ht="170.1" customHeight="1" x14ac:dyDescent="0.2"/>
    <row r="267" ht="170.1" customHeight="1" x14ac:dyDescent="0.2"/>
    <row r="268" ht="170.1" customHeight="1" x14ac:dyDescent="0.2"/>
    <row r="269" ht="170.1" customHeight="1" x14ac:dyDescent="0.2"/>
    <row r="270" ht="170.1" customHeight="1" x14ac:dyDescent="0.2"/>
    <row r="271" ht="170.1" customHeight="1" x14ac:dyDescent="0.2"/>
    <row r="272" ht="170.1" customHeight="1" x14ac:dyDescent="0.2"/>
    <row r="273" ht="170.1" customHeight="1" x14ac:dyDescent="0.2"/>
    <row r="274" ht="170.1" customHeight="1" x14ac:dyDescent="0.2"/>
    <row r="275" ht="170.1" customHeight="1" x14ac:dyDescent="0.2"/>
    <row r="276" ht="170.1" customHeight="1" x14ac:dyDescent="0.2"/>
    <row r="277" ht="170.1" customHeight="1" x14ac:dyDescent="0.2"/>
    <row r="278" ht="170.1" customHeight="1" x14ac:dyDescent="0.2"/>
    <row r="279" ht="170.1" customHeight="1" x14ac:dyDescent="0.2"/>
    <row r="280" ht="170.1" customHeight="1" x14ac:dyDescent="0.2"/>
    <row r="281" ht="170.1" customHeight="1" x14ac:dyDescent="0.2"/>
    <row r="282" ht="170.1" customHeight="1" x14ac:dyDescent="0.2"/>
    <row r="283" ht="170.1" customHeight="1" x14ac:dyDescent="0.2"/>
    <row r="284" ht="170.1" customHeight="1" x14ac:dyDescent="0.2"/>
    <row r="285" ht="170.1" customHeight="1" x14ac:dyDescent="0.2"/>
    <row r="286" ht="170.1" customHeight="1" x14ac:dyDescent="0.2"/>
    <row r="287" ht="170.1" customHeight="1" x14ac:dyDescent="0.2"/>
    <row r="288" ht="170.1" customHeight="1" x14ac:dyDescent="0.2"/>
    <row r="289" ht="170.1" customHeight="1" x14ac:dyDescent="0.2"/>
    <row r="290" ht="170.1" customHeight="1" x14ac:dyDescent="0.2"/>
    <row r="291" ht="170.1" customHeight="1" x14ac:dyDescent="0.2"/>
    <row r="292" ht="170.1" customHeight="1" x14ac:dyDescent="0.2"/>
    <row r="293" ht="170.1" customHeight="1" x14ac:dyDescent="0.2"/>
    <row r="294" ht="170.1" customHeight="1" x14ac:dyDescent="0.2"/>
    <row r="295" ht="170.1" customHeight="1" x14ac:dyDescent="0.2"/>
    <row r="296" ht="170.1" customHeight="1" x14ac:dyDescent="0.2"/>
    <row r="297" ht="170.1" customHeight="1" x14ac:dyDescent="0.2"/>
    <row r="298" ht="170.1" customHeight="1" x14ac:dyDescent="0.2"/>
    <row r="299" ht="170.1" customHeight="1" x14ac:dyDescent="0.2"/>
  </sheetData>
  <sheetProtection formatCells="0" formatColumns="0" formatRows="0" insertColumns="0" insertRows="0" insertHyperlinks="0" deleteColumns="0" deleteRows="0" sort="0" autoFilter="0" pivotTables="0"/>
  <mergeCells count="2">
    <mergeCell ref="A1:G1"/>
    <mergeCell ref="A2:G2"/>
  </mergeCells>
  <printOptions headings="1"/>
  <pageMargins left="0.51181102362204722" right="0.51181102362204722" top="0.55118110236220474" bottom="0.55118110236220474" header="0" footer="0"/>
  <pageSetup paperSize="9" orientation="landscape" horizontalDpi="4294967295" verticalDpi="4294967295"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'Programske djelatnosti'!$A$1:$A$28</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3"/>
  <sheetViews>
    <sheetView view="pageLayout" zoomScaleNormal="100" workbookViewId="0">
      <selection activeCell="H10" sqref="H10"/>
    </sheetView>
  </sheetViews>
  <sheetFormatPr defaultRowHeight="15" x14ac:dyDescent="0.25"/>
  <cols>
    <col min="1" max="1" width="7.5703125" bestFit="1" customWidth="1"/>
    <col min="2" max="2" width="38" customWidth="1"/>
    <col min="3" max="3" width="13.28515625" style="56" customWidth="1"/>
    <col min="4" max="4" width="15.28515625" style="56" customWidth="1"/>
    <col min="5" max="7" width="11.28515625" style="56" customWidth="1"/>
    <col min="8" max="8" width="11.140625" style="56" customWidth="1"/>
    <col min="9" max="9" width="13.28515625" style="56" customWidth="1"/>
  </cols>
  <sheetData>
    <row r="1" spans="1:9" x14ac:dyDescent="0.25">
      <c r="A1" s="91" t="s">
        <v>502</v>
      </c>
      <c r="B1" s="91" t="s">
        <v>515</v>
      </c>
      <c r="C1" s="86" t="s">
        <v>493</v>
      </c>
      <c r="D1" s="86" t="s">
        <v>494</v>
      </c>
      <c r="E1" s="94" t="s">
        <v>495</v>
      </c>
      <c r="F1" s="95"/>
      <c r="G1" s="95"/>
      <c r="H1" s="96"/>
      <c r="I1" s="86" t="s">
        <v>496</v>
      </c>
    </row>
    <row r="2" spans="1:9" ht="39" customHeight="1" thickBot="1" x14ac:dyDescent="0.3">
      <c r="A2" s="92"/>
      <c r="B2" s="93"/>
      <c r="C2" s="87"/>
      <c r="D2" s="87"/>
      <c r="E2" s="51" t="s">
        <v>497</v>
      </c>
      <c r="F2" s="51" t="s">
        <v>498</v>
      </c>
      <c r="G2" s="51" t="s">
        <v>499</v>
      </c>
      <c r="H2" s="51" t="s">
        <v>656</v>
      </c>
      <c r="I2" s="87"/>
    </row>
    <row r="3" spans="1:9" ht="17.25" thickBot="1" x14ac:dyDescent="0.3">
      <c r="A3" s="64" t="str">
        <f>+IF(C3=C4," ","GREŠKA")</f>
        <v xml:space="preserve"> </v>
      </c>
      <c r="B3" s="63" t="s">
        <v>512</v>
      </c>
      <c r="C3" s="68">
        <f>+'2. PLAN PROGRAMA'!G3</f>
        <v>1411624</v>
      </c>
      <c r="D3" s="52"/>
      <c r="E3" s="88"/>
      <c r="F3" s="89"/>
      <c r="G3" s="89"/>
      <c r="H3" s="90"/>
      <c r="I3" s="69">
        <f>+'2. PLAN PROGRAMA'!F3</f>
        <v>1972155.75</v>
      </c>
    </row>
    <row r="4" spans="1:9" ht="15.75" customHeight="1" thickBot="1" x14ac:dyDescent="0.3">
      <c r="A4" s="70" t="str">
        <f>+IF(I3=I4," ","GREŠKA")</f>
        <v>GREŠKA</v>
      </c>
      <c r="B4" s="61" t="s">
        <v>500</v>
      </c>
      <c r="C4" s="59">
        <v>1411624</v>
      </c>
      <c r="D4" s="54">
        <f t="shared" ref="D4:I4" si="0">SUM(D5:D1048576)</f>
        <v>41689</v>
      </c>
      <c r="E4" s="54">
        <f t="shared" si="0"/>
        <v>20900</v>
      </c>
      <c r="F4" s="54">
        <f t="shared" si="0"/>
        <v>460273</v>
      </c>
      <c r="G4" s="54">
        <v>49669.75</v>
      </c>
      <c r="H4" s="54">
        <f t="shared" si="0"/>
        <v>749442.25</v>
      </c>
      <c r="I4" s="54">
        <f t="shared" si="0"/>
        <v>2733598</v>
      </c>
    </row>
    <row r="5" spans="1:9" ht="22.5" customHeight="1" x14ac:dyDescent="0.25">
      <c r="A5" s="53">
        <v>6711</v>
      </c>
      <c r="B5" s="60" t="str">
        <f>+VLOOKUP(A5,'Kontni plan'!B:C,2,0)</f>
        <v>Prihodi iz nadležnog proračuna za financiranje rashoda poslovanja</v>
      </c>
      <c r="C5" s="55">
        <v>433749</v>
      </c>
      <c r="D5" s="55"/>
      <c r="E5" s="55"/>
      <c r="F5" s="55"/>
      <c r="G5" s="55"/>
      <c r="H5" s="55"/>
      <c r="I5" s="55">
        <f>SUM(C5:H5)</f>
        <v>433749</v>
      </c>
    </row>
    <row r="6" spans="1:9" ht="22.5" customHeight="1" x14ac:dyDescent="0.25">
      <c r="A6" s="53">
        <v>6712</v>
      </c>
      <c r="B6" s="58" t="str">
        <f>+VLOOKUP(A6,'Kontni plan'!B:C,2,0)</f>
        <v>Prihodi iz nadležnog proračuna za fin. rashoda za nabavu nefinac. imovine</v>
      </c>
      <c r="C6" s="55">
        <v>977875</v>
      </c>
      <c r="D6" s="55"/>
      <c r="E6" s="55"/>
      <c r="F6" s="55"/>
      <c r="G6" s="55"/>
      <c r="H6" s="55"/>
      <c r="I6" s="55">
        <f>SUM(C6:H6)</f>
        <v>977875</v>
      </c>
    </row>
    <row r="7" spans="1:9" ht="22.5" customHeight="1" x14ac:dyDescent="0.25">
      <c r="A7" s="53">
        <v>6526</v>
      </c>
      <c r="B7" s="58" t="str">
        <f>+VLOOKUP(A7,'Kontni plan'!B:C,2,0)</f>
        <v>Ostali nespomenuti prihodi</v>
      </c>
      <c r="C7" s="55"/>
      <c r="D7" s="55">
        <v>41689</v>
      </c>
      <c r="E7" s="55"/>
      <c r="F7" s="55">
        <v>460273</v>
      </c>
      <c r="G7" s="55"/>
      <c r="H7" s="55"/>
      <c r="I7" s="55">
        <f t="shared" ref="I7:I19" si="1">SUM(C7:H7)</f>
        <v>501962</v>
      </c>
    </row>
    <row r="8" spans="1:9" ht="22.5" customHeight="1" x14ac:dyDescent="0.25">
      <c r="A8" s="53">
        <v>6615</v>
      </c>
      <c r="B8" s="58" t="str">
        <f>+VLOOKUP(A8,'Kontni plan'!B:C,2,0)</f>
        <v>Prihodi od pruženih usluga</v>
      </c>
      <c r="C8" s="55"/>
      <c r="D8" s="55"/>
      <c r="E8" s="55">
        <v>20900</v>
      </c>
      <c r="F8" s="55"/>
      <c r="G8" s="55"/>
      <c r="H8" s="55"/>
      <c r="I8" s="55">
        <f t="shared" si="1"/>
        <v>20900</v>
      </c>
    </row>
    <row r="9" spans="1:9" ht="22.5" customHeight="1" x14ac:dyDescent="0.25">
      <c r="A9" s="53">
        <v>6361</v>
      </c>
      <c r="B9" s="58" t="str">
        <f>+VLOOKUP(A9,'Kontni plan'!B:C,2,0)</f>
        <v>Tekuće pomoći proračunskim korisnicima iz proračuna koji im nije nadležan</v>
      </c>
      <c r="C9" s="55"/>
      <c r="D9" s="55"/>
      <c r="E9" s="55"/>
      <c r="F9" s="55"/>
      <c r="G9" s="55">
        <v>49669.75</v>
      </c>
      <c r="H9" s="55"/>
      <c r="I9" s="55">
        <f t="shared" si="1"/>
        <v>49669.75</v>
      </c>
    </row>
    <row r="10" spans="1:9" ht="22.5" customHeight="1" x14ac:dyDescent="0.25">
      <c r="A10" s="53">
        <v>6323</v>
      </c>
      <c r="B10" s="58" t="str">
        <f>+VLOOKUP(A10,'Kontni plan'!B:C,2,0)</f>
        <v>Tekuće pomoći od institucija i tijela  EU</v>
      </c>
      <c r="C10" s="55"/>
      <c r="D10" s="55"/>
      <c r="E10" s="55"/>
      <c r="F10" s="55"/>
      <c r="G10" s="55"/>
      <c r="H10" s="55">
        <v>749442.25</v>
      </c>
      <c r="I10" s="55">
        <f t="shared" si="1"/>
        <v>749442.25</v>
      </c>
    </row>
    <row r="11" spans="1:9" ht="22.5" customHeight="1" x14ac:dyDescent="0.25">
      <c r="A11" s="53"/>
      <c r="B11" s="58" t="e">
        <f>+VLOOKUP(A11,'Kontni plan'!B:C,2,0)</f>
        <v>#N/A</v>
      </c>
      <c r="C11" s="55"/>
      <c r="D11" s="55"/>
      <c r="E11" s="55"/>
      <c r="F11" s="55"/>
      <c r="G11" s="55"/>
      <c r="H11" s="55"/>
      <c r="I11" s="55">
        <f t="shared" si="1"/>
        <v>0</v>
      </c>
    </row>
    <row r="12" spans="1:9" ht="22.5" customHeight="1" x14ac:dyDescent="0.25">
      <c r="A12" s="53"/>
      <c r="B12" s="58" t="e">
        <f>+VLOOKUP(A12,'Kontni plan'!B:C,2,0)</f>
        <v>#N/A</v>
      </c>
      <c r="C12" s="55"/>
      <c r="D12" s="55"/>
      <c r="E12" s="55"/>
      <c r="F12" s="55"/>
      <c r="G12" s="55"/>
      <c r="H12" s="55"/>
      <c r="I12" s="55">
        <f t="shared" si="1"/>
        <v>0</v>
      </c>
    </row>
    <row r="13" spans="1:9" ht="22.5" customHeight="1" x14ac:dyDescent="0.25">
      <c r="A13" s="53"/>
      <c r="B13" s="58" t="e">
        <f>+VLOOKUP(A13,'Kontni plan'!B:C,2,0)</f>
        <v>#N/A</v>
      </c>
      <c r="C13" s="55"/>
      <c r="D13" s="55"/>
      <c r="E13" s="55"/>
      <c r="F13" s="55"/>
      <c r="G13" s="55"/>
      <c r="H13" s="55"/>
      <c r="I13" s="55">
        <f t="shared" si="1"/>
        <v>0</v>
      </c>
    </row>
    <row r="14" spans="1:9" ht="22.5" customHeight="1" x14ac:dyDescent="0.25">
      <c r="A14" s="53"/>
      <c r="B14" s="58" t="e">
        <f>+VLOOKUP(A14,'Kontni plan'!B:C,2,0)</f>
        <v>#N/A</v>
      </c>
      <c r="C14" s="55"/>
      <c r="D14" s="55"/>
      <c r="E14" s="55"/>
      <c r="F14" s="55"/>
      <c r="G14" s="55"/>
      <c r="H14" s="55"/>
      <c r="I14" s="55">
        <f t="shared" si="1"/>
        <v>0</v>
      </c>
    </row>
    <row r="15" spans="1:9" ht="22.5" customHeight="1" x14ac:dyDescent="0.25">
      <c r="A15" s="53"/>
      <c r="B15" s="58" t="e">
        <f>+VLOOKUP(A15,'Kontni plan'!B:C,2,0)</f>
        <v>#N/A</v>
      </c>
      <c r="C15" s="55"/>
      <c r="D15" s="55"/>
      <c r="E15" s="55"/>
      <c r="F15" s="55"/>
      <c r="G15" s="55"/>
      <c r="H15" s="55"/>
      <c r="I15" s="55">
        <f t="shared" si="1"/>
        <v>0</v>
      </c>
    </row>
    <row r="16" spans="1:9" ht="22.5" customHeight="1" x14ac:dyDescent="0.25">
      <c r="A16" s="53"/>
      <c r="B16" s="58" t="e">
        <f>+VLOOKUP(A16,'Kontni plan'!B:C,2,0)</f>
        <v>#N/A</v>
      </c>
      <c r="C16" s="55"/>
      <c r="D16" s="55"/>
      <c r="E16" s="55"/>
      <c r="F16" s="55"/>
      <c r="G16" s="55"/>
      <c r="H16" s="55"/>
      <c r="I16" s="55">
        <f t="shared" si="1"/>
        <v>0</v>
      </c>
    </row>
    <row r="17" spans="1:9" ht="22.5" customHeight="1" x14ac:dyDescent="0.25">
      <c r="A17" s="53"/>
      <c r="B17" s="58" t="e">
        <f>+VLOOKUP(A17,'Kontni plan'!B:C,2,0)</f>
        <v>#N/A</v>
      </c>
      <c r="C17" s="55"/>
      <c r="D17" s="55"/>
      <c r="E17" s="55"/>
      <c r="F17" s="55"/>
      <c r="G17" s="55"/>
      <c r="H17" s="55"/>
      <c r="I17" s="55">
        <f t="shared" si="1"/>
        <v>0</v>
      </c>
    </row>
    <row r="18" spans="1:9" ht="22.5" customHeight="1" x14ac:dyDescent="0.25">
      <c r="A18" s="53"/>
      <c r="B18" s="58" t="e">
        <f>+VLOOKUP(A18,'Kontni plan'!B:C,2,0)</f>
        <v>#N/A</v>
      </c>
      <c r="C18" s="55"/>
      <c r="D18" s="55"/>
      <c r="E18" s="55"/>
      <c r="F18" s="55"/>
      <c r="G18" s="55"/>
      <c r="H18" s="55"/>
      <c r="I18" s="55">
        <f t="shared" si="1"/>
        <v>0</v>
      </c>
    </row>
    <row r="19" spans="1:9" ht="22.5" customHeight="1" x14ac:dyDescent="0.25">
      <c r="A19" s="53"/>
      <c r="B19" s="58" t="e">
        <f>+VLOOKUP(A19,'Kontni plan'!B:C,2,0)</f>
        <v>#N/A</v>
      </c>
      <c r="C19" s="55"/>
      <c r="D19" s="55"/>
      <c r="E19" s="55"/>
      <c r="F19" s="55"/>
      <c r="G19" s="55"/>
      <c r="H19" s="55"/>
      <c r="I19" s="55">
        <f t="shared" si="1"/>
        <v>0</v>
      </c>
    </row>
    <row r="20" spans="1:9" ht="22.5" customHeight="1" x14ac:dyDescent="0.25">
      <c r="A20" s="53"/>
      <c r="B20" s="58" t="e">
        <f>+VLOOKUP(A20,'Kontni plan'!B:C,2,0)</f>
        <v>#N/A</v>
      </c>
      <c r="C20" s="55"/>
      <c r="D20" s="55"/>
      <c r="E20" s="55"/>
      <c r="F20" s="55"/>
      <c r="G20" s="55"/>
      <c r="H20" s="55"/>
      <c r="I20" s="55">
        <f t="shared" ref="I20:I23" si="2">SUM(C20:H20)</f>
        <v>0</v>
      </c>
    </row>
    <row r="21" spans="1:9" ht="22.5" customHeight="1" x14ac:dyDescent="0.25">
      <c r="A21" s="53"/>
      <c r="B21" s="58" t="e">
        <f>+VLOOKUP(A21,'Kontni plan'!B:C,2,0)</f>
        <v>#N/A</v>
      </c>
      <c r="C21" s="55"/>
      <c r="D21" s="55"/>
      <c r="E21" s="55"/>
      <c r="F21" s="55"/>
      <c r="G21" s="55"/>
      <c r="H21" s="55"/>
      <c r="I21" s="55">
        <f t="shared" si="2"/>
        <v>0</v>
      </c>
    </row>
    <row r="22" spans="1:9" ht="22.5" customHeight="1" x14ac:dyDescent="0.25">
      <c r="A22" s="53"/>
      <c r="B22" s="58" t="e">
        <f>+VLOOKUP(A22,'Kontni plan'!B:C,2,0)</f>
        <v>#N/A</v>
      </c>
      <c r="C22" s="55"/>
      <c r="D22" s="55"/>
      <c r="E22" s="55"/>
      <c r="F22" s="55"/>
      <c r="G22" s="55"/>
      <c r="H22" s="55"/>
      <c r="I22" s="55">
        <f t="shared" si="2"/>
        <v>0</v>
      </c>
    </row>
    <row r="23" spans="1:9" ht="22.5" customHeight="1" x14ac:dyDescent="0.25">
      <c r="A23" s="53"/>
      <c r="B23" s="58" t="e">
        <f>+VLOOKUP(A23,'Kontni plan'!B:C,2,0)</f>
        <v>#N/A</v>
      </c>
      <c r="C23" s="55"/>
      <c r="D23" s="55"/>
      <c r="E23" s="55"/>
      <c r="F23" s="55"/>
      <c r="G23" s="55"/>
      <c r="H23" s="55"/>
      <c r="I23" s="55">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5" verticalDpi="4294967295" r:id="rId1"/>
  <headerFooter>
    <oddHeader>&amp;C&amp;"Calibri,Podebljano"&amp;14PRIHODI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200-000000000000}">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20"/>
  <sheetViews>
    <sheetView tabSelected="1" view="pageLayout" topLeftCell="A10" zoomScaleNormal="100" workbookViewId="0">
      <selection activeCell="H25" sqref="H25"/>
    </sheetView>
  </sheetViews>
  <sheetFormatPr defaultRowHeight="15" x14ac:dyDescent="0.25"/>
  <cols>
    <col min="1" max="1" width="7.5703125" bestFit="1" customWidth="1"/>
    <col min="2" max="2" width="38.140625" customWidth="1"/>
    <col min="3" max="3" width="13.42578125" style="56" customWidth="1"/>
    <col min="4" max="4" width="15" style="56" customWidth="1"/>
    <col min="5" max="8" width="11.28515625" style="56" customWidth="1"/>
    <col min="9" max="9" width="13.42578125" style="56" customWidth="1"/>
  </cols>
  <sheetData>
    <row r="1" spans="1:9" x14ac:dyDescent="0.25">
      <c r="A1" s="91" t="s">
        <v>502</v>
      </c>
      <c r="B1" s="91" t="s">
        <v>515</v>
      </c>
      <c r="C1" s="86" t="s">
        <v>493</v>
      </c>
      <c r="D1" s="86" t="s">
        <v>494</v>
      </c>
      <c r="E1" s="94" t="s">
        <v>495</v>
      </c>
      <c r="F1" s="95"/>
      <c r="G1" s="95"/>
      <c r="H1" s="96"/>
      <c r="I1" s="86" t="s">
        <v>496</v>
      </c>
    </row>
    <row r="2" spans="1:9" ht="39" customHeight="1" thickBot="1" x14ac:dyDescent="0.3">
      <c r="A2" s="92"/>
      <c r="B2" s="93"/>
      <c r="C2" s="87"/>
      <c r="D2" s="87"/>
      <c r="E2" s="51" t="s">
        <v>497</v>
      </c>
      <c r="F2" s="51" t="s">
        <v>498</v>
      </c>
      <c r="G2" s="51" t="s">
        <v>499</v>
      </c>
      <c r="H2" s="51" t="s">
        <v>656</v>
      </c>
      <c r="I2" s="87"/>
    </row>
    <row r="3" spans="1:9" ht="17.25" thickBot="1" x14ac:dyDescent="0.3">
      <c r="A3" s="64" t="str">
        <f>+IF(C3=C4," ","GREŠKA")</f>
        <v xml:space="preserve"> </v>
      </c>
      <c r="B3" s="63" t="s">
        <v>503</v>
      </c>
      <c r="C3" s="68">
        <f>+'2. PLAN PROGRAMA'!G3</f>
        <v>1411624</v>
      </c>
      <c r="D3" s="52"/>
      <c r="E3" s="88"/>
      <c r="F3" s="89"/>
      <c r="G3" s="89"/>
      <c r="H3" s="90"/>
      <c r="I3" s="69">
        <f>+'2. PLAN PROGRAMA'!F3</f>
        <v>1972155.75</v>
      </c>
    </row>
    <row r="4" spans="1:9" ht="15.75" customHeight="1" thickBot="1" x14ac:dyDescent="0.3">
      <c r="A4" s="70" t="str">
        <f>+IF(I3=I4," ","GREŠKA")</f>
        <v>GREŠKA</v>
      </c>
      <c r="B4" s="61" t="s">
        <v>501</v>
      </c>
      <c r="C4" s="59">
        <f>SUM(C5:C42)</f>
        <v>1411624</v>
      </c>
      <c r="D4" s="54">
        <f>SUM(D5:D1048576)</f>
        <v>41689</v>
      </c>
      <c r="E4" s="54">
        <f>SUM(E5:E42)</f>
        <v>20900</v>
      </c>
      <c r="F4" s="54">
        <f>SUM(F5:F42)</f>
        <v>460273</v>
      </c>
      <c r="G4" s="54">
        <f>SUM(G5:G42)</f>
        <v>49669.75</v>
      </c>
      <c r="H4" s="54">
        <f>SUM(H5:H1048576)</f>
        <v>749442.25</v>
      </c>
      <c r="I4" s="54">
        <f>SUM(I5:I42)</f>
        <v>2733598</v>
      </c>
    </row>
    <row r="5" spans="1:9" ht="22.5" customHeight="1" x14ac:dyDescent="0.25">
      <c r="A5" s="53">
        <v>3111</v>
      </c>
      <c r="B5" s="60" t="str">
        <f>+VLOOKUP(A5,'Kontni plan'!B:C,2,0)</f>
        <v>Plaće za redovan rad</v>
      </c>
      <c r="C5" s="55"/>
      <c r="D5" s="55"/>
      <c r="E5" s="55"/>
      <c r="F5" s="55"/>
      <c r="G5" s="55"/>
      <c r="H5" s="55"/>
      <c r="I5" s="55">
        <f>SUM(C5:H5)</f>
        <v>0</v>
      </c>
    </row>
    <row r="6" spans="1:9" ht="22.5" customHeight="1" x14ac:dyDescent="0.25">
      <c r="A6" s="53">
        <v>3121</v>
      </c>
      <c r="B6" s="58" t="str">
        <f>+VLOOKUP(A6,'Kontni plan'!B:C,2,0)</f>
        <v>Ostali rashodi za zaposlene</v>
      </c>
      <c r="C6" s="55"/>
      <c r="D6" s="55"/>
      <c r="E6" s="55"/>
      <c r="F6" s="55"/>
      <c r="G6" s="55"/>
      <c r="H6" s="55"/>
      <c r="I6" s="55">
        <f t="shared" ref="I6:I42" si="0">SUM(C6:H6)</f>
        <v>0</v>
      </c>
    </row>
    <row r="7" spans="1:9" ht="22.5" customHeight="1" x14ac:dyDescent="0.25">
      <c r="A7" s="53">
        <v>3132</v>
      </c>
      <c r="B7" s="58" t="str">
        <f>+VLOOKUP(A7,'Kontni plan'!B:C,2,0)</f>
        <v>Doprinosi za obvezno zdravstveno osiguranje</v>
      </c>
      <c r="C7" s="55"/>
      <c r="D7" s="55"/>
      <c r="E7" s="55"/>
      <c r="F7" s="55"/>
      <c r="G7" s="55"/>
      <c r="H7" s="55"/>
      <c r="I7" s="55">
        <f t="shared" si="0"/>
        <v>0</v>
      </c>
    </row>
    <row r="8" spans="1:9" ht="22.5" customHeight="1" x14ac:dyDescent="0.25">
      <c r="A8" s="53">
        <v>3133</v>
      </c>
      <c r="B8" s="58" t="str">
        <f>+VLOOKUP(A8,'Kontni plan'!B:C,2,0)</f>
        <v>Doprinosi za obvezno osiguranje u slučaju nezaposlenosti</v>
      </c>
      <c r="C8" s="55"/>
      <c r="D8" s="55"/>
      <c r="E8" s="55"/>
      <c r="F8" s="55"/>
      <c r="G8" s="55"/>
      <c r="H8" s="55"/>
      <c r="I8" s="55">
        <f t="shared" si="0"/>
        <v>0</v>
      </c>
    </row>
    <row r="9" spans="1:9" ht="22.5" customHeight="1" x14ac:dyDescent="0.25">
      <c r="A9" s="53">
        <v>3211</v>
      </c>
      <c r="B9" s="58" t="str">
        <f>+VLOOKUP(A9,'Kontni plan'!B:C,2,0)</f>
        <v>Službena putovanja</v>
      </c>
      <c r="C9" s="55">
        <v>9700</v>
      </c>
      <c r="D9" s="55"/>
      <c r="E9" s="55">
        <v>8500</v>
      </c>
      <c r="F9" s="55">
        <v>780</v>
      </c>
      <c r="G9" s="55">
        <v>1270</v>
      </c>
      <c r="H9" s="55"/>
      <c r="I9" s="55">
        <f t="shared" si="0"/>
        <v>20250</v>
      </c>
    </row>
    <row r="10" spans="1:9" ht="22.5" customHeight="1" x14ac:dyDescent="0.25">
      <c r="A10" s="53">
        <v>3212</v>
      </c>
      <c r="B10" s="58" t="str">
        <f>+VLOOKUP(A10,'Kontni plan'!B:C,2,0)</f>
        <v>Naknade za prijevoz, za rad na terenu i odvojeni život</v>
      </c>
      <c r="C10" s="55"/>
      <c r="D10" s="55"/>
      <c r="E10" s="55"/>
      <c r="F10" s="55"/>
      <c r="G10" s="55">
        <v>3750</v>
      </c>
      <c r="H10" s="55"/>
      <c r="I10" s="55">
        <f t="shared" si="0"/>
        <v>3750</v>
      </c>
    </row>
    <row r="11" spans="1:9" ht="22.5" customHeight="1" x14ac:dyDescent="0.25">
      <c r="A11" s="53">
        <v>3213</v>
      </c>
      <c r="B11" s="58" t="s">
        <v>298</v>
      </c>
      <c r="C11" s="55"/>
      <c r="D11" s="55"/>
      <c r="E11" s="55"/>
      <c r="F11" s="55"/>
      <c r="G11" s="55"/>
      <c r="H11" s="55"/>
      <c r="I11" s="55">
        <f t="shared" si="0"/>
        <v>0</v>
      </c>
    </row>
    <row r="12" spans="1:9" ht="22.5" customHeight="1" x14ac:dyDescent="0.25">
      <c r="A12" s="53">
        <v>3214</v>
      </c>
      <c r="B12" s="58" t="s">
        <v>299</v>
      </c>
      <c r="C12" s="55"/>
      <c r="D12" s="55"/>
      <c r="E12" s="55"/>
      <c r="F12" s="55"/>
      <c r="G12" s="55"/>
      <c r="H12" s="55"/>
      <c r="I12" s="55">
        <f t="shared" si="0"/>
        <v>0</v>
      </c>
    </row>
    <row r="13" spans="1:9" ht="22.5" customHeight="1" x14ac:dyDescent="0.25">
      <c r="A13" s="53">
        <v>3221</v>
      </c>
      <c r="B13" s="58" t="str">
        <f>+VLOOKUP(A13,'Kontni plan'!B:C,2,0)</f>
        <v>Uredski materijal i ostali materijalni rashodi</v>
      </c>
      <c r="C13" s="55">
        <v>13601</v>
      </c>
      <c r="D13" s="55"/>
      <c r="E13" s="55"/>
      <c r="F13" s="55">
        <v>3692</v>
      </c>
      <c r="G13" s="55"/>
      <c r="H13" s="55"/>
      <c r="I13" s="55">
        <f t="shared" si="0"/>
        <v>17293</v>
      </c>
    </row>
    <row r="14" spans="1:9" ht="22.5" customHeight="1" x14ac:dyDescent="0.25">
      <c r="A14" s="53">
        <v>3222</v>
      </c>
      <c r="B14" s="58" t="s">
        <v>301</v>
      </c>
      <c r="C14" s="73">
        <v>2938</v>
      </c>
      <c r="D14" s="55"/>
      <c r="E14" s="55"/>
      <c r="F14" s="55"/>
      <c r="G14" s="55"/>
      <c r="H14" s="55"/>
      <c r="I14" s="55">
        <f t="shared" si="0"/>
        <v>2938</v>
      </c>
    </row>
    <row r="15" spans="1:9" ht="22.5" customHeight="1" x14ac:dyDescent="0.25">
      <c r="A15" s="53">
        <v>3223</v>
      </c>
      <c r="B15" s="58" t="str">
        <f>+VLOOKUP(A15,'Kontni plan'!B:C,2,0)</f>
        <v>Energija</v>
      </c>
      <c r="C15" s="55"/>
      <c r="D15" s="55"/>
      <c r="E15" s="55"/>
      <c r="F15" s="55"/>
      <c r="G15" s="55"/>
      <c r="H15" s="55"/>
      <c r="I15" s="55">
        <f t="shared" si="0"/>
        <v>0</v>
      </c>
    </row>
    <row r="16" spans="1:9" ht="22.5" customHeight="1" x14ac:dyDescent="0.25">
      <c r="A16" s="53">
        <v>3224</v>
      </c>
      <c r="B16" s="58" t="str">
        <f>+VLOOKUP(A16,'Kontni plan'!B:C,2,0)</f>
        <v>Materijal i dijelovi za tekuće i investicijsko održavanje</v>
      </c>
      <c r="C16" s="55">
        <v>25574</v>
      </c>
      <c r="D16" s="55"/>
      <c r="E16" s="55"/>
      <c r="F16" s="55">
        <v>13101.25</v>
      </c>
      <c r="G16" s="55"/>
      <c r="H16" s="55"/>
      <c r="I16" s="55">
        <f t="shared" si="0"/>
        <v>38675.25</v>
      </c>
    </row>
    <row r="17" spans="1:9" ht="22.5" customHeight="1" x14ac:dyDescent="0.25">
      <c r="A17" s="53">
        <v>3225</v>
      </c>
      <c r="B17" s="58" t="str">
        <f>+VLOOKUP(A17,'Kontni plan'!B:C,2,0)</f>
        <v>Sitni inventar i auto gume</v>
      </c>
      <c r="C17" s="55">
        <v>5525</v>
      </c>
      <c r="D17" s="55"/>
      <c r="E17" s="55"/>
      <c r="F17" s="55">
        <v>14600</v>
      </c>
      <c r="G17" s="55">
        <v>2000</v>
      </c>
      <c r="H17" s="55">
        <v>478125</v>
      </c>
      <c r="I17" s="55">
        <f t="shared" si="0"/>
        <v>500250</v>
      </c>
    </row>
    <row r="18" spans="1:9" ht="22.5" customHeight="1" x14ac:dyDescent="0.25">
      <c r="A18" s="53">
        <v>3227</v>
      </c>
      <c r="B18" s="58" t="str">
        <f>+VLOOKUP(A18,'Kontni plan'!B:C,2,0)</f>
        <v>Službena, radna i zaštitna odjeća i obuća</v>
      </c>
      <c r="C18" s="55"/>
      <c r="D18" s="55"/>
      <c r="E18" s="55"/>
      <c r="F18" s="55"/>
      <c r="G18" s="55"/>
      <c r="H18" s="55"/>
      <c r="I18" s="55">
        <f t="shared" si="0"/>
        <v>0</v>
      </c>
    </row>
    <row r="19" spans="1:9" ht="22.5" customHeight="1" x14ac:dyDescent="0.25">
      <c r="A19" s="53">
        <v>3231</v>
      </c>
      <c r="B19" s="58" t="str">
        <f>+VLOOKUP(A19,'Kontni plan'!B:C,2,0)</f>
        <v>Usluge telefona, pošte i prijevoza</v>
      </c>
      <c r="C19" s="55">
        <v>9100</v>
      </c>
      <c r="D19" s="55"/>
      <c r="E19" s="55"/>
      <c r="F19" s="55">
        <v>8200</v>
      </c>
      <c r="G19" s="55">
        <v>2600</v>
      </c>
      <c r="H19" s="55"/>
      <c r="I19" s="55">
        <f t="shared" si="0"/>
        <v>19900</v>
      </c>
    </row>
    <row r="20" spans="1:9" ht="22.5" customHeight="1" x14ac:dyDescent="0.25">
      <c r="A20" s="53">
        <v>3232</v>
      </c>
      <c r="B20" s="58" t="str">
        <f>+VLOOKUP(A20,'Kontni plan'!B:C,2,0)</f>
        <v>Usluge tekućeg i investicijskog održavanja</v>
      </c>
      <c r="C20" s="55">
        <v>100000</v>
      </c>
      <c r="D20" s="55">
        <v>41689</v>
      </c>
      <c r="E20" s="55"/>
      <c r="F20" s="55">
        <v>138311</v>
      </c>
      <c r="G20" s="55"/>
      <c r="H20" s="55">
        <v>51000</v>
      </c>
      <c r="I20" s="55">
        <f t="shared" si="0"/>
        <v>331000</v>
      </c>
    </row>
    <row r="21" spans="1:9" ht="22.5" customHeight="1" x14ac:dyDescent="0.25">
      <c r="A21" s="53">
        <v>3233</v>
      </c>
      <c r="B21" s="58" t="str">
        <f>+VLOOKUP(A21,'Kontni plan'!B:C,2,0)</f>
        <v>Usluge promidžbe i informiranja</v>
      </c>
      <c r="C21" s="55"/>
      <c r="D21" s="55"/>
      <c r="E21" s="55"/>
      <c r="F21" s="55">
        <v>9400</v>
      </c>
      <c r="G21" s="55">
        <v>4600</v>
      </c>
      <c r="H21" s="55"/>
      <c r="I21" s="55">
        <f t="shared" si="0"/>
        <v>14000</v>
      </c>
    </row>
    <row r="22" spans="1:9" ht="22.5" customHeight="1" x14ac:dyDescent="0.25">
      <c r="A22" s="53">
        <v>3234</v>
      </c>
      <c r="B22" s="58" t="str">
        <f>+VLOOKUP(A22,'Kontni plan'!B:C,2,0)</f>
        <v>Komunalne usluge</v>
      </c>
      <c r="C22" s="55"/>
      <c r="D22" s="55"/>
      <c r="E22" s="55"/>
      <c r="F22" s="55"/>
      <c r="G22" s="55"/>
      <c r="H22" s="55"/>
      <c r="I22" s="55">
        <f t="shared" si="0"/>
        <v>0</v>
      </c>
    </row>
    <row r="23" spans="1:9" ht="22.5" customHeight="1" x14ac:dyDescent="0.25">
      <c r="A23" s="53">
        <v>3235</v>
      </c>
      <c r="B23" s="58" t="str">
        <f>+VLOOKUP(A23,'Kontni plan'!B:C,2,0)</f>
        <v>Zakupnine i najamnine</v>
      </c>
      <c r="C23" s="55"/>
      <c r="D23" s="55"/>
      <c r="E23" s="55"/>
      <c r="F23" s="55"/>
      <c r="G23" s="55"/>
      <c r="H23" s="55"/>
      <c r="I23" s="55">
        <f t="shared" si="0"/>
        <v>0</v>
      </c>
    </row>
    <row r="24" spans="1:9" ht="22.5" customHeight="1" x14ac:dyDescent="0.25">
      <c r="A24" s="53">
        <v>3236</v>
      </c>
      <c r="B24" s="58" t="s">
        <v>311</v>
      </c>
      <c r="C24" s="55"/>
      <c r="D24" s="55"/>
      <c r="E24" s="55"/>
      <c r="F24" s="55"/>
      <c r="G24" s="55"/>
      <c r="H24" s="55"/>
      <c r="I24" s="55">
        <f t="shared" si="0"/>
        <v>0</v>
      </c>
    </row>
    <row r="25" spans="1:9" ht="22.5" customHeight="1" x14ac:dyDescent="0.25">
      <c r="A25" s="53">
        <v>3237</v>
      </c>
      <c r="B25" s="58" t="str">
        <f>+VLOOKUP(A25,'Kontni plan'!B:C,2,0)</f>
        <v>Intelektualne i osobne usluge</v>
      </c>
      <c r="C25" s="55">
        <v>101809</v>
      </c>
      <c r="D25" s="55"/>
      <c r="E25" s="55">
        <v>7400</v>
      </c>
      <c r="F25" s="55">
        <v>2000</v>
      </c>
      <c r="G25" s="55">
        <v>5449.75</v>
      </c>
      <c r="H25" s="55">
        <v>31875</v>
      </c>
      <c r="I25" s="55">
        <f t="shared" si="0"/>
        <v>148533.75</v>
      </c>
    </row>
    <row r="26" spans="1:9" ht="22.5" customHeight="1" x14ac:dyDescent="0.25">
      <c r="A26" s="53">
        <v>3238</v>
      </c>
      <c r="B26" s="58" t="str">
        <f>+VLOOKUP(A26,'Kontni plan'!B:C,2,0)</f>
        <v>Računalne usluge</v>
      </c>
      <c r="C26" s="55">
        <v>12500</v>
      </c>
      <c r="D26" s="55"/>
      <c r="E26" s="55"/>
      <c r="F26" s="55">
        <v>1000</v>
      </c>
      <c r="G26" s="55">
        <v>5000</v>
      </c>
      <c r="H26" s="55"/>
      <c r="I26" s="55">
        <f t="shared" si="0"/>
        <v>18500</v>
      </c>
    </row>
    <row r="27" spans="1:9" ht="22.5" customHeight="1" x14ac:dyDescent="0.25">
      <c r="A27" s="53">
        <v>3239</v>
      </c>
      <c r="B27" s="58" t="str">
        <f>+VLOOKUP(A27,'Kontni plan'!B:C,2,0)</f>
        <v>Ostale usluge</v>
      </c>
      <c r="C27" s="55">
        <v>217245.75</v>
      </c>
      <c r="D27" s="55"/>
      <c r="E27" s="55"/>
      <c r="F27" s="55">
        <v>20525</v>
      </c>
      <c r="G27" s="55">
        <v>23000</v>
      </c>
      <c r="H27" s="55"/>
      <c r="I27" s="55">
        <f t="shared" si="0"/>
        <v>260770.75</v>
      </c>
    </row>
    <row r="28" spans="1:9" ht="22.5" customHeight="1" x14ac:dyDescent="0.25">
      <c r="A28" s="53">
        <v>3291</v>
      </c>
      <c r="B28" s="58" t="s">
        <v>316</v>
      </c>
      <c r="C28" s="55"/>
      <c r="D28" s="55"/>
      <c r="E28" s="55"/>
      <c r="F28" s="55"/>
      <c r="G28" s="55"/>
      <c r="H28" s="55"/>
      <c r="I28" s="55">
        <f t="shared" si="0"/>
        <v>0</v>
      </c>
    </row>
    <row r="29" spans="1:9" ht="22.5" customHeight="1" x14ac:dyDescent="0.25">
      <c r="A29" s="53">
        <v>3292</v>
      </c>
      <c r="B29" s="58" t="str">
        <f>+VLOOKUP(A29,'Kontni plan'!B:C,2,0)</f>
        <v>Premije osiguranja</v>
      </c>
      <c r="C29" s="55">
        <v>15756.25</v>
      </c>
      <c r="D29" s="55"/>
      <c r="E29" s="55"/>
      <c r="F29" s="55">
        <v>4143.75</v>
      </c>
      <c r="G29" s="55"/>
      <c r="H29" s="55"/>
      <c r="I29" s="55">
        <f t="shared" si="0"/>
        <v>19900</v>
      </c>
    </row>
    <row r="30" spans="1:9" ht="22.5" customHeight="1" x14ac:dyDescent="0.25">
      <c r="A30" s="53">
        <v>3293</v>
      </c>
      <c r="B30" s="58" t="s">
        <v>318</v>
      </c>
      <c r="C30" s="55"/>
      <c r="D30" s="55"/>
      <c r="E30" s="55"/>
      <c r="F30" s="55"/>
      <c r="G30" s="55">
        <v>2000</v>
      </c>
      <c r="H30" s="55"/>
      <c r="I30" s="55">
        <f t="shared" si="0"/>
        <v>2000</v>
      </c>
    </row>
    <row r="31" spans="1:9" ht="22.5" customHeight="1" x14ac:dyDescent="0.25">
      <c r="A31" s="53">
        <v>3294</v>
      </c>
      <c r="B31" s="58" t="str">
        <f>+VLOOKUP(A31,'Kontni plan'!B:C,2,0)</f>
        <v>Članarine i norme</v>
      </c>
      <c r="C31" s="55"/>
      <c r="D31" s="55"/>
      <c r="E31" s="55"/>
      <c r="F31" s="55"/>
      <c r="G31" s="55"/>
      <c r="H31" s="55"/>
      <c r="I31" s="55">
        <f t="shared" si="0"/>
        <v>0</v>
      </c>
    </row>
    <row r="32" spans="1:9" ht="22.5" customHeight="1" x14ac:dyDescent="0.25">
      <c r="A32" s="53">
        <v>3295</v>
      </c>
      <c r="B32" s="58" t="s">
        <v>320</v>
      </c>
      <c r="C32" s="55"/>
      <c r="D32" s="55"/>
      <c r="E32" s="55"/>
      <c r="F32" s="55"/>
      <c r="G32" s="55"/>
      <c r="H32" s="55"/>
      <c r="I32" s="55">
        <f t="shared" si="0"/>
        <v>0</v>
      </c>
    </row>
    <row r="33" spans="1:9" ht="22.5" customHeight="1" x14ac:dyDescent="0.25">
      <c r="A33" s="53">
        <v>3296</v>
      </c>
      <c r="B33" s="58" t="s">
        <v>333</v>
      </c>
      <c r="C33" s="55"/>
      <c r="D33" s="55"/>
      <c r="E33" s="55"/>
      <c r="F33" s="55"/>
      <c r="G33" s="55"/>
      <c r="H33" s="55"/>
      <c r="I33" s="55">
        <f t="shared" si="0"/>
        <v>0</v>
      </c>
    </row>
    <row r="34" spans="1:9" ht="22.5" customHeight="1" x14ac:dyDescent="0.25">
      <c r="A34" s="53">
        <v>3299</v>
      </c>
      <c r="B34" s="58" t="str">
        <f>+VLOOKUP(A34,'Kontni plan'!B:C,2,0)</f>
        <v>Ostali nespomenuti rashodi poslovanja</v>
      </c>
      <c r="C34" s="55"/>
      <c r="D34" s="55"/>
      <c r="E34" s="55"/>
      <c r="F34" s="55"/>
      <c r="G34" s="55"/>
      <c r="H34" s="55"/>
      <c r="I34" s="55">
        <f t="shared" si="0"/>
        <v>0</v>
      </c>
    </row>
    <row r="35" spans="1:9" ht="22.5" customHeight="1" x14ac:dyDescent="0.25">
      <c r="A35" s="53">
        <v>3431</v>
      </c>
      <c r="B35" s="58" t="str">
        <f>+VLOOKUP(A35,'Kontni plan'!B:C,2,0)</f>
        <v>Bankarske usluge i usluge platnog prometa</v>
      </c>
      <c r="C35" s="55"/>
      <c r="D35" s="55"/>
      <c r="E35" s="55"/>
      <c r="F35" s="55"/>
      <c r="G35" s="55"/>
      <c r="H35" s="55"/>
      <c r="I35" s="55">
        <f t="shared" si="0"/>
        <v>0</v>
      </c>
    </row>
    <row r="36" spans="1:9" ht="22.5" customHeight="1" x14ac:dyDescent="0.25">
      <c r="A36" s="53">
        <v>3432</v>
      </c>
      <c r="B36" s="58" t="str">
        <f>+VLOOKUP(A36,'Kontni plan'!B:C,2,0)</f>
        <v>Negativne tečajne razlike i razlike zbog primjene valutne klauzule</v>
      </c>
      <c r="C36" s="55"/>
      <c r="D36" s="55"/>
      <c r="E36" s="55"/>
      <c r="F36" s="55"/>
      <c r="G36" s="55"/>
      <c r="H36" s="55"/>
      <c r="I36" s="55">
        <f t="shared" si="0"/>
        <v>0</v>
      </c>
    </row>
    <row r="37" spans="1:9" ht="16.5" x14ac:dyDescent="0.25">
      <c r="A37" s="53">
        <v>4221</v>
      </c>
      <c r="B37" s="58" t="s">
        <v>206</v>
      </c>
      <c r="C37" s="55">
        <v>25000</v>
      </c>
      <c r="D37" s="55"/>
      <c r="E37" s="55"/>
      <c r="F37" s="55">
        <v>14520</v>
      </c>
      <c r="G37" s="55"/>
      <c r="H37" s="55">
        <v>85167.25</v>
      </c>
      <c r="I37" s="55">
        <f t="shared" si="0"/>
        <v>124687.25</v>
      </c>
    </row>
    <row r="38" spans="1:9" ht="16.5" x14ac:dyDescent="0.25">
      <c r="A38" s="53">
        <v>4222</v>
      </c>
      <c r="B38" s="58" t="s">
        <v>653</v>
      </c>
      <c r="C38" s="55"/>
      <c r="D38" s="55"/>
      <c r="E38" s="55"/>
      <c r="F38" s="55"/>
      <c r="G38" s="55"/>
      <c r="H38" s="55">
        <v>103275</v>
      </c>
      <c r="I38" s="55">
        <f t="shared" si="0"/>
        <v>103275</v>
      </c>
    </row>
    <row r="39" spans="1:9" ht="16.5" x14ac:dyDescent="0.25">
      <c r="A39" s="53">
        <v>4243</v>
      </c>
      <c r="B39" s="58" t="s">
        <v>654</v>
      </c>
      <c r="C39" s="55">
        <v>95375</v>
      </c>
      <c r="D39" s="55"/>
      <c r="E39" s="55"/>
      <c r="F39" s="55"/>
      <c r="G39" s="55"/>
      <c r="H39" s="55"/>
      <c r="I39" s="55">
        <f t="shared" si="0"/>
        <v>95375</v>
      </c>
    </row>
    <row r="40" spans="1:9" ht="16.5" x14ac:dyDescent="0.25">
      <c r="A40" s="53">
        <v>4262</v>
      </c>
      <c r="B40" s="58" t="s">
        <v>225</v>
      </c>
      <c r="C40" s="55"/>
      <c r="D40" s="55"/>
      <c r="E40" s="55"/>
      <c r="F40" s="73">
        <v>55000</v>
      </c>
      <c r="G40" s="55"/>
      <c r="H40" s="55"/>
      <c r="I40" s="55">
        <f t="shared" si="0"/>
        <v>55000</v>
      </c>
    </row>
    <row r="41" spans="1:9" ht="16.5" x14ac:dyDescent="0.25">
      <c r="A41" s="53">
        <v>4312</v>
      </c>
      <c r="B41" s="58" t="s">
        <v>655</v>
      </c>
      <c r="C41" s="55">
        <v>20000</v>
      </c>
      <c r="D41" s="55"/>
      <c r="E41" s="55">
        <v>5000</v>
      </c>
      <c r="F41" s="55"/>
      <c r="G41" s="55"/>
      <c r="H41" s="55"/>
      <c r="I41" s="55">
        <f t="shared" si="0"/>
        <v>25000</v>
      </c>
    </row>
    <row r="42" spans="1:9" ht="16.5" x14ac:dyDescent="0.25">
      <c r="A42" s="53">
        <v>4511</v>
      </c>
      <c r="B42" s="58" t="s">
        <v>321</v>
      </c>
      <c r="C42" s="55">
        <v>757500</v>
      </c>
      <c r="D42" s="55"/>
      <c r="E42" s="55"/>
      <c r="F42" s="55">
        <v>175000</v>
      </c>
      <c r="G42" s="55"/>
      <c r="H42" s="55"/>
      <c r="I42" s="55">
        <f t="shared" si="0"/>
        <v>932500</v>
      </c>
    </row>
    <row r="43" spans="1:9" ht="16.5" x14ac:dyDescent="0.25">
      <c r="A43" s="53"/>
      <c r="B43" s="58"/>
      <c r="C43" s="55"/>
      <c r="D43" s="55"/>
      <c r="E43" s="55"/>
      <c r="F43" s="55"/>
      <c r="G43" s="55"/>
      <c r="H43" s="55"/>
      <c r="I43" s="55"/>
    </row>
    <row r="44" spans="1:9" ht="16.5" x14ac:dyDescent="0.25">
      <c r="A44" s="53"/>
      <c r="B44" s="58"/>
      <c r="C44" s="55"/>
      <c r="D44" s="55"/>
      <c r="E44" s="55"/>
      <c r="F44" s="55"/>
      <c r="G44" s="55"/>
      <c r="H44" s="55"/>
      <c r="I44" s="55"/>
    </row>
    <row r="45" spans="1:9" ht="16.5" x14ac:dyDescent="0.25">
      <c r="A45" s="53"/>
      <c r="B45" s="58"/>
      <c r="C45" s="55"/>
      <c r="D45" s="55"/>
      <c r="E45" s="55"/>
      <c r="F45" s="55"/>
      <c r="G45" s="55"/>
      <c r="H45" s="55"/>
      <c r="I45" s="55"/>
    </row>
    <row r="46" spans="1:9" ht="16.5" x14ac:dyDescent="0.25">
      <c r="A46" s="53"/>
      <c r="B46" s="58"/>
      <c r="C46" s="55"/>
      <c r="D46" s="55"/>
      <c r="E46" s="55"/>
      <c r="F46" s="55"/>
      <c r="G46" s="55"/>
      <c r="H46" s="55"/>
      <c r="I46" s="55"/>
    </row>
    <row r="47" spans="1:9" ht="16.5" x14ac:dyDescent="0.25">
      <c r="A47" s="53"/>
      <c r="B47" s="58"/>
      <c r="C47" s="55"/>
      <c r="D47" s="55"/>
      <c r="E47" s="55"/>
      <c r="F47" s="55"/>
      <c r="G47" s="55"/>
      <c r="H47" s="55"/>
      <c r="I47" s="55"/>
    </row>
    <row r="48" spans="1:9" ht="16.5" x14ac:dyDescent="0.25">
      <c r="A48" s="53"/>
      <c r="B48" s="58"/>
      <c r="C48" s="55"/>
      <c r="D48" s="55"/>
      <c r="E48" s="55"/>
      <c r="F48" s="55"/>
      <c r="G48" s="55"/>
      <c r="H48" s="55"/>
      <c r="I48" s="55"/>
    </row>
    <row r="49" spans="1:9" ht="16.5" x14ac:dyDescent="0.25">
      <c r="A49" s="53"/>
      <c r="B49" s="58"/>
      <c r="C49" s="55"/>
      <c r="D49" s="55"/>
      <c r="E49" s="55"/>
      <c r="F49" s="55"/>
      <c r="G49" s="55"/>
      <c r="H49" s="55"/>
      <c r="I49" s="55"/>
    </row>
    <row r="50" spans="1:9" ht="16.5" x14ac:dyDescent="0.25">
      <c r="A50" s="53"/>
      <c r="B50" s="58"/>
      <c r="C50" s="55"/>
      <c r="D50" s="55"/>
      <c r="E50" s="55"/>
      <c r="F50" s="55"/>
      <c r="G50" s="55"/>
      <c r="H50" s="55"/>
      <c r="I50" s="55"/>
    </row>
    <row r="51" spans="1:9" ht="16.5" x14ac:dyDescent="0.25">
      <c r="A51" s="53"/>
      <c r="B51" s="58"/>
      <c r="C51" s="55"/>
      <c r="D51" s="55"/>
      <c r="E51" s="55"/>
      <c r="F51" s="55"/>
      <c r="G51" s="55"/>
      <c r="H51" s="55"/>
      <c r="I51" s="55"/>
    </row>
    <row r="52" spans="1:9" ht="16.5" x14ac:dyDescent="0.25">
      <c r="A52" s="53"/>
      <c r="B52" s="58"/>
      <c r="C52" s="55"/>
      <c r="D52" s="55"/>
      <c r="E52" s="55"/>
      <c r="F52" s="55"/>
      <c r="G52" s="55"/>
      <c r="H52" s="55"/>
      <c r="I52" s="55"/>
    </row>
    <row r="53" spans="1:9" ht="16.5" x14ac:dyDescent="0.25">
      <c r="A53" s="53"/>
      <c r="B53" s="58"/>
      <c r="C53" s="55"/>
      <c r="D53" s="55"/>
      <c r="E53" s="55"/>
      <c r="F53" s="55"/>
      <c r="G53" s="55"/>
      <c r="H53" s="55"/>
      <c r="I53" s="55"/>
    </row>
    <row r="54" spans="1:9" ht="16.5" x14ac:dyDescent="0.25">
      <c r="A54" s="53"/>
      <c r="B54" s="58"/>
      <c r="C54" s="55"/>
      <c r="D54" s="55"/>
      <c r="E54" s="55"/>
      <c r="F54" s="55"/>
      <c r="G54" s="55"/>
      <c r="H54" s="55"/>
      <c r="I54" s="55"/>
    </row>
    <row r="55" spans="1:9" ht="16.5" x14ac:dyDescent="0.25">
      <c r="A55" s="53"/>
      <c r="B55" s="58"/>
      <c r="C55" s="55"/>
      <c r="D55" s="55"/>
      <c r="E55" s="55"/>
      <c r="F55" s="55"/>
      <c r="G55" s="55"/>
      <c r="H55" s="55"/>
      <c r="I55" s="55"/>
    </row>
    <row r="56" spans="1:9" ht="16.5" x14ac:dyDescent="0.25">
      <c r="A56" s="53"/>
      <c r="B56" s="58"/>
      <c r="C56" s="55"/>
      <c r="D56" s="55"/>
      <c r="E56" s="55"/>
      <c r="F56" s="55"/>
      <c r="G56" s="55"/>
      <c r="H56" s="55"/>
      <c r="I56" s="55"/>
    </row>
    <row r="57" spans="1:9" ht="16.5" x14ac:dyDescent="0.25">
      <c r="A57" s="53"/>
      <c r="B57" s="58"/>
      <c r="C57" s="55"/>
      <c r="D57" s="55"/>
      <c r="E57" s="55"/>
      <c r="F57" s="55"/>
      <c r="G57" s="55"/>
      <c r="H57" s="55"/>
      <c r="I57" s="55"/>
    </row>
    <row r="58" spans="1:9" ht="16.5" x14ac:dyDescent="0.25">
      <c r="A58" s="53"/>
      <c r="B58" s="58"/>
      <c r="C58" s="55"/>
      <c r="D58" s="55"/>
      <c r="E58" s="55"/>
      <c r="F58" s="55"/>
      <c r="G58" s="55"/>
      <c r="H58" s="55"/>
      <c r="I58" s="55"/>
    </row>
    <row r="59" spans="1:9" ht="16.5" x14ac:dyDescent="0.25">
      <c r="A59" s="53"/>
      <c r="B59" s="58"/>
      <c r="C59" s="55"/>
      <c r="D59" s="55"/>
      <c r="E59" s="55"/>
      <c r="F59" s="55"/>
      <c r="G59" s="55"/>
      <c r="H59" s="55"/>
      <c r="I59" s="55"/>
    </row>
    <row r="60" spans="1:9" ht="16.5" x14ac:dyDescent="0.25">
      <c r="A60" s="53"/>
      <c r="B60" s="58"/>
      <c r="C60" s="55"/>
      <c r="D60" s="55"/>
      <c r="E60" s="55"/>
      <c r="F60" s="55"/>
      <c r="G60" s="55"/>
      <c r="H60" s="55"/>
      <c r="I60" s="55"/>
    </row>
    <row r="61" spans="1:9" ht="16.5" x14ac:dyDescent="0.25">
      <c r="A61" s="53"/>
      <c r="B61" s="58"/>
      <c r="C61" s="55"/>
      <c r="D61" s="55"/>
      <c r="E61" s="55"/>
      <c r="F61" s="55"/>
      <c r="G61" s="55"/>
      <c r="H61" s="55"/>
      <c r="I61" s="55"/>
    </row>
    <row r="62" spans="1:9" ht="16.5" x14ac:dyDescent="0.25">
      <c r="A62" s="53"/>
      <c r="B62" s="58"/>
      <c r="C62" s="55"/>
      <c r="D62" s="55"/>
      <c r="E62" s="55"/>
      <c r="F62" s="55"/>
      <c r="G62" s="55"/>
      <c r="H62" s="55"/>
      <c r="I62" s="55"/>
    </row>
    <row r="63" spans="1:9" ht="16.5" x14ac:dyDescent="0.25">
      <c r="A63" s="53"/>
      <c r="B63" s="58"/>
      <c r="C63" s="55"/>
      <c r="D63" s="55"/>
      <c r="E63" s="55"/>
      <c r="F63" s="55"/>
      <c r="G63" s="55"/>
      <c r="H63" s="55"/>
      <c r="I63" s="55"/>
    </row>
    <row r="64" spans="1:9" ht="16.5" x14ac:dyDescent="0.25">
      <c r="A64" s="53"/>
      <c r="B64" s="58"/>
      <c r="C64" s="55"/>
      <c r="D64" s="55"/>
      <c r="E64" s="55"/>
      <c r="F64" s="55"/>
      <c r="G64" s="55"/>
      <c r="H64" s="55"/>
      <c r="I64" s="55"/>
    </row>
    <row r="65" spans="1:9" ht="16.5" x14ac:dyDescent="0.25">
      <c r="A65" s="53"/>
      <c r="B65" s="58"/>
      <c r="C65" s="55"/>
      <c r="D65" s="55"/>
      <c r="E65" s="55"/>
      <c r="F65" s="55"/>
      <c r="G65" s="55"/>
      <c r="H65" s="55"/>
      <c r="I65" s="55"/>
    </row>
    <row r="66" spans="1:9" ht="16.5" x14ac:dyDescent="0.25">
      <c r="A66" s="53"/>
      <c r="B66" s="58"/>
      <c r="C66" s="55"/>
      <c r="D66" s="55"/>
      <c r="E66" s="55"/>
      <c r="F66" s="55"/>
      <c r="G66" s="55"/>
      <c r="H66" s="55"/>
      <c r="I66" s="55"/>
    </row>
    <row r="67" spans="1:9" ht="16.5" x14ac:dyDescent="0.25">
      <c r="A67" s="53"/>
      <c r="B67" s="58"/>
      <c r="C67" s="55"/>
      <c r="D67" s="55"/>
      <c r="E67" s="55"/>
      <c r="F67" s="55"/>
      <c r="G67" s="55"/>
      <c r="H67" s="55"/>
      <c r="I67" s="55"/>
    </row>
    <row r="68" spans="1:9" ht="16.5" x14ac:dyDescent="0.25">
      <c r="A68" s="53"/>
      <c r="B68" s="58"/>
      <c r="C68" s="55"/>
      <c r="D68" s="55"/>
      <c r="E68" s="55"/>
      <c r="F68" s="55"/>
      <c r="G68" s="55"/>
      <c r="H68" s="55"/>
      <c r="I68" s="55"/>
    </row>
    <row r="69" spans="1:9" ht="16.5" x14ac:dyDescent="0.25">
      <c r="A69" s="53"/>
      <c r="B69" s="58"/>
      <c r="C69" s="55"/>
      <c r="D69" s="55"/>
      <c r="E69" s="55"/>
      <c r="F69" s="55"/>
      <c r="G69" s="55"/>
      <c r="H69" s="55"/>
      <c r="I69" s="55"/>
    </row>
    <row r="70" spans="1:9" ht="16.5" x14ac:dyDescent="0.25">
      <c r="A70" s="53"/>
      <c r="B70" s="58"/>
      <c r="C70" s="55"/>
      <c r="D70" s="55"/>
      <c r="E70" s="55"/>
      <c r="F70" s="55"/>
      <c r="G70" s="55"/>
      <c r="H70" s="55"/>
      <c r="I70" s="55"/>
    </row>
    <row r="71" spans="1:9" ht="16.5" x14ac:dyDescent="0.25">
      <c r="A71" s="53"/>
      <c r="B71" s="58"/>
      <c r="C71" s="55"/>
      <c r="D71" s="55"/>
      <c r="E71" s="55"/>
      <c r="F71" s="55"/>
      <c r="G71" s="55"/>
      <c r="H71" s="55"/>
      <c r="I71" s="55"/>
    </row>
    <row r="72" spans="1:9" ht="16.5" x14ac:dyDescent="0.25">
      <c r="A72" s="53"/>
      <c r="B72" s="58"/>
      <c r="C72" s="55"/>
      <c r="D72" s="55"/>
      <c r="E72" s="55"/>
      <c r="F72" s="55"/>
      <c r="G72" s="55"/>
      <c r="H72" s="55"/>
      <c r="I72" s="55"/>
    </row>
    <row r="73" spans="1:9" ht="16.5" x14ac:dyDescent="0.25">
      <c r="A73" s="53"/>
      <c r="B73" s="58"/>
      <c r="C73" s="55"/>
      <c r="D73" s="55"/>
      <c r="E73" s="55"/>
      <c r="F73" s="55"/>
      <c r="G73" s="55"/>
      <c r="H73" s="55"/>
      <c r="I73" s="55"/>
    </row>
    <row r="74" spans="1:9" ht="16.5" x14ac:dyDescent="0.25">
      <c r="A74" s="53"/>
      <c r="B74" s="58"/>
      <c r="C74" s="55"/>
      <c r="D74" s="55"/>
      <c r="E74" s="55"/>
      <c r="F74" s="55"/>
      <c r="G74" s="55"/>
      <c r="H74" s="55"/>
      <c r="I74" s="55"/>
    </row>
    <row r="75" spans="1:9" ht="16.5" x14ac:dyDescent="0.25">
      <c r="A75" s="53"/>
      <c r="B75" s="58"/>
      <c r="C75" s="55"/>
      <c r="D75" s="55"/>
      <c r="E75" s="55"/>
      <c r="F75" s="55"/>
      <c r="G75" s="55"/>
      <c r="H75" s="55"/>
      <c r="I75" s="55"/>
    </row>
    <row r="76" spans="1:9" ht="16.5" x14ac:dyDescent="0.25">
      <c r="A76" s="53"/>
      <c r="B76" s="58"/>
      <c r="C76" s="55"/>
      <c r="D76" s="55"/>
      <c r="E76" s="55"/>
      <c r="F76" s="55"/>
      <c r="G76" s="55"/>
      <c r="H76" s="55"/>
      <c r="I76" s="55"/>
    </row>
    <row r="77" spans="1:9" ht="16.5" x14ac:dyDescent="0.25">
      <c r="A77" s="53"/>
      <c r="B77" s="58"/>
      <c r="C77" s="55"/>
      <c r="D77" s="55"/>
      <c r="E77" s="55"/>
      <c r="F77" s="55"/>
      <c r="G77" s="55"/>
      <c r="H77" s="55"/>
      <c r="I77" s="55"/>
    </row>
    <row r="78" spans="1:9" ht="16.5" x14ac:dyDescent="0.25">
      <c r="A78" s="53"/>
      <c r="B78" s="58"/>
      <c r="C78" s="55"/>
      <c r="D78" s="55"/>
      <c r="E78" s="55"/>
      <c r="F78" s="55"/>
      <c r="G78" s="55"/>
      <c r="H78" s="55"/>
      <c r="I78" s="55"/>
    </row>
    <row r="79" spans="1:9" ht="16.5" x14ac:dyDescent="0.25">
      <c r="A79" s="53"/>
      <c r="B79" s="58"/>
      <c r="C79" s="55"/>
      <c r="D79" s="55"/>
      <c r="E79" s="55"/>
      <c r="F79" s="55"/>
      <c r="G79" s="55"/>
      <c r="H79" s="55"/>
      <c r="I79" s="55"/>
    </row>
    <row r="80" spans="1:9" ht="16.5" x14ac:dyDescent="0.25">
      <c r="A80" s="53"/>
      <c r="B80" s="58"/>
      <c r="C80" s="55"/>
      <c r="D80" s="55"/>
      <c r="E80" s="55"/>
      <c r="F80" s="55"/>
      <c r="G80" s="55"/>
      <c r="H80" s="55"/>
      <c r="I80" s="55"/>
    </row>
    <row r="81" spans="1:9" ht="16.5" x14ac:dyDescent="0.25">
      <c r="A81" s="53"/>
      <c r="B81" s="58"/>
      <c r="C81" s="55"/>
      <c r="D81" s="55"/>
      <c r="E81" s="55"/>
      <c r="F81" s="55"/>
      <c r="G81" s="55"/>
      <c r="H81" s="55"/>
      <c r="I81" s="55"/>
    </row>
    <row r="82" spans="1:9" ht="16.5" x14ac:dyDescent="0.25">
      <c r="A82" s="53"/>
      <c r="B82" s="58"/>
      <c r="C82" s="55"/>
      <c r="D82" s="55"/>
      <c r="E82" s="55"/>
      <c r="F82" s="55"/>
      <c r="G82" s="55"/>
      <c r="H82" s="55"/>
      <c r="I82" s="55"/>
    </row>
    <row r="83" spans="1:9" ht="16.5" x14ac:dyDescent="0.25">
      <c r="A83" s="53"/>
      <c r="B83" s="58"/>
      <c r="C83" s="55"/>
      <c r="D83" s="55"/>
      <c r="E83" s="55"/>
      <c r="F83" s="55"/>
      <c r="G83" s="55"/>
      <c r="H83" s="55"/>
      <c r="I83" s="55"/>
    </row>
    <row r="84" spans="1:9" ht="16.5" x14ac:dyDescent="0.25">
      <c r="A84" s="53"/>
      <c r="B84" s="58"/>
      <c r="C84" s="55"/>
      <c r="D84" s="55"/>
      <c r="E84" s="55"/>
      <c r="F84" s="55"/>
      <c r="G84" s="55"/>
      <c r="H84" s="55"/>
      <c r="I84" s="55"/>
    </row>
    <row r="85" spans="1:9" ht="16.5" x14ac:dyDescent="0.25">
      <c r="A85" s="53"/>
      <c r="B85" s="58"/>
      <c r="C85" s="55"/>
      <c r="D85" s="55"/>
      <c r="E85" s="55"/>
      <c r="F85" s="55"/>
      <c r="G85" s="55"/>
      <c r="H85" s="55"/>
      <c r="I85" s="55"/>
    </row>
    <row r="86" spans="1:9" ht="16.5" x14ac:dyDescent="0.25">
      <c r="A86" s="53"/>
      <c r="B86" s="58"/>
      <c r="C86" s="55"/>
      <c r="D86" s="55"/>
      <c r="E86" s="55"/>
      <c r="F86" s="55"/>
      <c r="G86" s="55"/>
      <c r="H86" s="55"/>
      <c r="I86" s="55"/>
    </row>
    <row r="87" spans="1:9" ht="16.5" x14ac:dyDescent="0.25">
      <c r="A87" s="53"/>
      <c r="B87" s="58"/>
      <c r="C87" s="55"/>
      <c r="D87" s="55"/>
      <c r="E87" s="55"/>
      <c r="F87" s="55"/>
      <c r="G87" s="55"/>
      <c r="H87" s="55"/>
      <c r="I87" s="55"/>
    </row>
    <row r="88" spans="1:9" ht="16.5" x14ac:dyDescent="0.25">
      <c r="A88" s="53"/>
      <c r="B88" s="58"/>
      <c r="C88" s="55"/>
      <c r="D88" s="55"/>
      <c r="E88" s="55"/>
      <c r="F88" s="55"/>
      <c r="G88" s="55"/>
      <c r="H88" s="55"/>
      <c r="I88" s="55"/>
    </row>
    <row r="89" spans="1:9" ht="16.5" x14ac:dyDescent="0.25">
      <c r="A89" s="53"/>
      <c r="B89" s="58"/>
      <c r="C89" s="55"/>
      <c r="D89" s="55"/>
      <c r="E89" s="55"/>
      <c r="F89" s="55"/>
      <c r="G89" s="55"/>
      <c r="H89" s="55"/>
      <c r="I89" s="55"/>
    </row>
    <row r="90" spans="1:9" ht="16.5" x14ac:dyDescent="0.25">
      <c r="A90" s="53"/>
      <c r="B90" s="58"/>
      <c r="C90" s="55"/>
      <c r="D90" s="55"/>
      <c r="E90" s="55"/>
      <c r="F90" s="55"/>
      <c r="G90" s="55"/>
      <c r="H90" s="55"/>
      <c r="I90" s="55"/>
    </row>
    <row r="91" spans="1:9" ht="16.5" x14ac:dyDescent="0.25">
      <c r="A91" s="53"/>
      <c r="B91" s="58"/>
      <c r="C91" s="55"/>
      <c r="D91" s="55"/>
      <c r="E91" s="55"/>
      <c r="F91" s="55"/>
      <c r="G91" s="55"/>
      <c r="H91" s="55"/>
      <c r="I91" s="55"/>
    </row>
    <row r="92" spans="1:9" ht="16.5" x14ac:dyDescent="0.25">
      <c r="A92" s="53"/>
      <c r="B92" s="58"/>
      <c r="C92" s="55"/>
      <c r="D92" s="55"/>
      <c r="E92" s="55"/>
      <c r="F92" s="55"/>
      <c r="G92" s="55"/>
      <c r="H92" s="55"/>
      <c r="I92" s="55"/>
    </row>
    <row r="93" spans="1:9" ht="16.5" x14ac:dyDescent="0.25">
      <c r="A93" s="53"/>
      <c r="B93" s="58"/>
      <c r="C93" s="55"/>
      <c r="D93" s="55"/>
      <c r="E93" s="55"/>
      <c r="F93" s="55"/>
      <c r="G93" s="55"/>
      <c r="H93" s="55"/>
      <c r="I93" s="55"/>
    </row>
    <row r="94" spans="1:9" ht="16.5" x14ac:dyDescent="0.25">
      <c r="A94" s="53"/>
      <c r="B94" s="58"/>
      <c r="C94" s="55"/>
      <c r="D94" s="55"/>
      <c r="E94" s="55"/>
      <c r="F94" s="55"/>
      <c r="G94" s="55"/>
      <c r="H94" s="55"/>
      <c r="I94" s="55"/>
    </row>
    <row r="95" spans="1:9" ht="16.5" x14ac:dyDescent="0.25">
      <c r="A95" s="53"/>
      <c r="B95" s="58"/>
      <c r="C95" s="55"/>
      <c r="D95" s="55"/>
      <c r="E95" s="55"/>
      <c r="F95" s="55"/>
      <c r="G95" s="55"/>
      <c r="H95" s="55"/>
      <c r="I95" s="55"/>
    </row>
    <row r="96" spans="1:9" ht="16.5" x14ac:dyDescent="0.25">
      <c r="A96" s="53"/>
      <c r="B96" s="58"/>
      <c r="C96" s="55"/>
      <c r="D96" s="55"/>
      <c r="E96" s="55"/>
      <c r="F96" s="55"/>
      <c r="G96" s="55"/>
      <c r="H96" s="55"/>
      <c r="I96" s="55"/>
    </row>
    <row r="97" spans="1:9" ht="16.5" x14ac:dyDescent="0.25">
      <c r="A97" s="53"/>
      <c r="B97" s="58"/>
      <c r="C97" s="55"/>
      <c r="D97" s="55"/>
      <c r="E97" s="55"/>
      <c r="F97" s="55"/>
      <c r="G97" s="55"/>
      <c r="H97" s="55"/>
      <c r="I97" s="55"/>
    </row>
    <row r="98" spans="1:9" ht="16.5" x14ac:dyDescent="0.25">
      <c r="A98" s="53"/>
      <c r="B98" s="58"/>
      <c r="C98" s="55"/>
      <c r="D98" s="55"/>
      <c r="E98" s="55"/>
      <c r="F98" s="55"/>
      <c r="G98" s="55"/>
      <c r="H98" s="55"/>
      <c r="I98" s="55"/>
    </row>
    <row r="99" spans="1:9" ht="16.5" x14ac:dyDescent="0.25">
      <c r="A99" s="53"/>
      <c r="B99" s="58"/>
      <c r="C99" s="55"/>
      <c r="D99" s="55"/>
      <c r="E99" s="55"/>
      <c r="F99" s="55"/>
      <c r="G99" s="55"/>
      <c r="H99" s="55"/>
      <c r="I99" s="55"/>
    </row>
    <row r="100" spans="1:9" ht="16.5" x14ac:dyDescent="0.25">
      <c r="A100" s="53"/>
      <c r="B100" s="58"/>
      <c r="C100" s="55"/>
      <c r="D100" s="55"/>
      <c r="E100" s="55"/>
      <c r="F100" s="55"/>
      <c r="G100" s="55"/>
      <c r="H100" s="55"/>
      <c r="I100" s="55"/>
    </row>
    <row r="101" spans="1:9" ht="16.5" x14ac:dyDescent="0.25">
      <c r="A101" s="53"/>
      <c r="B101" s="58"/>
      <c r="C101" s="55"/>
      <c r="D101" s="55"/>
      <c r="E101" s="55"/>
      <c r="F101" s="55"/>
      <c r="G101" s="55"/>
      <c r="H101" s="55"/>
      <c r="I101" s="55"/>
    </row>
    <row r="102" spans="1:9" ht="16.5" x14ac:dyDescent="0.25">
      <c r="A102" s="53"/>
      <c r="B102" s="58"/>
      <c r="C102" s="55"/>
      <c r="D102" s="55"/>
      <c r="E102" s="55"/>
      <c r="F102" s="55"/>
      <c r="G102" s="55"/>
      <c r="H102" s="55"/>
      <c r="I102" s="55"/>
    </row>
    <row r="103" spans="1:9" ht="16.5" x14ac:dyDescent="0.25">
      <c r="A103" s="53"/>
      <c r="B103" s="58"/>
      <c r="C103" s="55"/>
      <c r="D103" s="55"/>
      <c r="E103" s="55"/>
      <c r="F103" s="55"/>
      <c r="G103" s="55"/>
      <c r="H103" s="55"/>
      <c r="I103" s="55"/>
    </row>
    <row r="104" spans="1:9" ht="16.5" x14ac:dyDescent="0.25">
      <c r="A104" s="53"/>
      <c r="B104" s="58"/>
      <c r="C104" s="55"/>
      <c r="D104" s="55"/>
      <c r="E104" s="55"/>
      <c r="F104" s="55"/>
      <c r="G104" s="55"/>
      <c r="H104" s="55"/>
      <c r="I104" s="55"/>
    </row>
    <row r="105" spans="1:9" ht="16.5" x14ac:dyDescent="0.25">
      <c r="A105" s="53"/>
      <c r="B105" s="58"/>
      <c r="C105" s="55"/>
      <c r="D105" s="55"/>
      <c r="E105" s="55"/>
      <c r="F105" s="55"/>
      <c r="G105" s="55"/>
      <c r="H105" s="55"/>
      <c r="I105" s="55"/>
    </row>
    <row r="106" spans="1:9" ht="16.5" x14ac:dyDescent="0.25">
      <c r="A106" s="53"/>
      <c r="B106" s="58"/>
      <c r="C106" s="55"/>
      <c r="D106" s="55"/>
      <c r="E106" s="55"/>
      <c r="F106" s="55"/>
      <c r="G106" s="55"/>
      <c r="H106" s="55"/>
      <c r="I106" s="55"/>
    </row>
    <row r="107" spans="1:9" ht="16.5" x14ac:dyDescent="0.25">
      <c r="A107" s="53"/>
      <c r="B107" s="58"/>
      <c r="C107" s="55"/>
      <c r="D107" s="55"/>
      <c r="E107" s="55"/>
      <c r="F107" s="55"/>
      <c r="G107" s="55"/>
      <c r="H107" s="55"/>
      <c r="I107" s="55"/>
    </row>
    <row r="108" spans="1:9" ht="16.5" x14ac:dyDescent="0.25">
      <c r="A108" s="53"/>
      <c r="B108" s="58"/>
      <c r="C108" s="55"/>
      <c r="D108" s="55"/>
      <c r="E108" s="55"/>
      <c r="F108" s="55"/>
      <c r="G108" s="55"/>
      <c r="H108" s="55"/>
      <c r="I108" s="55"/>
    </row>
    <row r="109" spans="1:9" ht="16.5" x14ac:dyDescent="0.25">
      <c r="A109" s="53"/>
      <c r="B109" s="58"/>
      <c r="C109" s="55"/>
      <c r="D109" s="55"/>
      <c r="E109" s="55"/>
      <c r="F109" s="55"/>
      <c r="G109" s="55"/>
      <c r="H109" s="55"/>
      <c r="I109" s="55"/>
    </row>
    <row r="110" spans="1:9" ht="16.5" x14ac:dyDescent="0.25">
      <c r="A110" s="53"/>
      <c r="B110" s="58"/>
      <c r="C110" s="55"/>
      <c r="D110" s="55"/>
      <c r="E110" s="55"/>
      <c r="F110" s="55"/>
      <c r="G110" s="55"/>
      <c r="H110" s="55"/>
      <c r="I110" s="55"/>
    </row>
    <row r="111" spans="1:9" ht="16.5" x14ac:dyDescent="0.25">
      <c r="A111" s="53"/>
      <c r="B111" s="58"/>
      <c r="C111" s="55"/>
      <c r="D111" s="55"/>
      <c r="E111" s="55"/>
      <c r="F111" s="55"/>
      <c r="G111" s="55"/>
      <c r="H111" s="55"/>
      <c r="I111" s="55"/>
    </row>
    <row r="112" spans="1:9" ht="16.5" x14ac:dyDescent="0.25">
      <c r="A112" s="53"/>
      <c r="B112" s="58"/>
      <c r="C112" s="55"/>
      <c r="D112" s="55"/>
      <c r="E112" s="55"/>
      <c r="F112" s="55"/>
      <c r="G112" s="55"/>
      <c r="H112" s="55"/>
      <c r="I112" s="55"/>
    </row>
    <row r="113" spans="1:9" ht="16.5" x14ac:dyDescent="0.25">
      <c r="A113" s="53"/>
      <c r="B113" s="58"/>
      <c r="C113" s="55"/>
      <c r="D113" s="55"/>
      <c r="E113" s="55"/>
      <c r="F113" s="55"/>
      <c r="G113" s="55"/>
      <c r="H113" s="55"/>
      <c r="I113" s="55"/>
    </row>
    <row r="114" spans="1:9" ht="16.5" x14ac:dyDescent="0.25">
      <c r="A114" s="53"/>
      <c r="B114" s="58"/>
      <c r="C114" s="55"/>
      <c r="D114" s="55"/>
      <c r="E114" s="55"/>
      <c r="F114" s="55"/>
      <c r="G114" s="55"/>
      <c r="H114" s="55"/>
      <c r="I114" s="55"/>
    </row>
    <row r="115" spans="1:9" ht="16.5" x14ac:dyDescent="0.25">
      <c r="A115" s="53"/>
      <c r="B115" s="58"/>
      <c r="C115" s="55"/>
      <c r="D115" s="55"/>
      <c r="E115" s="55"/>
      <c r="F115" s="55"/>
      <c r="G115" s="55"/>
      <c r="H115" s="55"/>
      <c r="I115" s="55"/>
    </row>
    <row r="116" spans="1:9" ht="16.5" x14ac:dyDescent="0.25">
      <c r="A116" s="53"/>
      <c r="B116" s="58"/>
      <c r="C116" s="55"/>
      <c r="D116" s="55"/>
      <c r="E116" s="55"/>
      <c r="F116" s="55"/>
      <c r="G116" s="55"/>
      <c r="H116" s="55"/>
      <c r="I116" s="55"/>
    </row>
    <row r="117" spans="1:9" ht="16.5" x14ac:dyDescent="0.25">
      <c r="A117" s="53"/>
      <c r="B117" s="58"/>
      <c r="C117" s="55"/>
      <c r="D117" s="55"/>
      <c r="E117" s="55"/>
      <c r="F117" s="55"/>
      <c r="G117" s="55"/>
      <c r="H117" s="55"/>
      <c r="I117" s="55"/>
    </row>
    <row r="118" spans="1:9" ht="16.5" x14ac:dyDescent="0.25">
      <c r="A118" s="53"/>
      <c r="B118" s="58"/>
      <c r="C118" s="55"/>
      <c r="D118" s="55"/>
      <c r="E118" s="55"/>
      <c r="F118" s="55"/>
      <c r="G118" s="55"/>
      <c r="H118" s="55"/>
      <c r="I118" s="55"/>
    </row>
    <row r="119" spans="1:9" ht="16.5" x14ac:dyDescent="0.25">
      <c r="A119" s="53"/>
      <c r="B119" s="58"/>
      <c r="C119" s="55"/>
      <c r="D119" s="55"/>
      <c r="E119" s="55"/>
      <c r="F119" s="55"/>
      <c r="G119" s="55"/>
      <c r="H119" s="55"/>
      <c r="I119" s="55"/>
    </row>
    <row r="120" spans="1:9" ht="16.5" x14ac:dyDescent="0.25">
      <c r="A120" s="53"/>
      <c r="B120" s="58"/>
      <c r="C120" s="55"/>
      <c r="D120" s="55"/>
      <c r="E120" s="55"/>
      <c r="F120" s="55"/>
      <c r="G120" s="55"/>
      <c r="H120" s="55"/>
      <c r="I120" s="55"/>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orientation="landscape" horizontalDpi="4294967295"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300-000000000000}">
          <x14:formula1>
            <xm:f>'Kontni plan'!$B$2:$B$145</xm:f>
          </x14:formula1>
          <xm:sqref>A5:A120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9"/>
  <sheetViews>
    <sheetView topLeftCell="A151" workbookViewId="0">
      <selection activeCell="B184" sqref="B184"/>
    </sheetView>
  </sheetViews>
  <sheetFormatPr defaultRowHeight="15" x14ac:dyDescent="0.25"/>
  <cols>
    <col min="1" max="1" width="8" bestFit="1" customWidth="1"/>
    <col min="2" max="2" width="12" bestFit="1" customWidth="1"/>
    <col min="3" max="3" width="72.42578125" bestFit="1" customWidth="1"/>
  </cols>
  <sheetData>
    <row r="1" spans="1:3" x14ac:dyDescent="0.25">
      <c r="A1" s="50" t="s">
        <v>189</v>
      </c>
      <c r="B1" s="50" t="s">
        <v>190</v>
      </c>
      <c r="C1" s="50" t="s">
        <v>191</v>
      </c>
    </row>
    <row r="2" spans="1:3" x14ac:dyDescent="0.25">
      <c r="A2" s="50" t="s">
        <v>192</v>
      </c>
      <c r="B2" s="57">
        <v>3111</v>
      </c>
      <c r="C2" s="50" t="s">
        <v>325</v>
      </c>
    </row>
    <row r="3" spans="1:3" x14ac:dyDescent="0.25">
      <c r="A3" s="50" t="s">
        <v>192</v>
      </c>
      <c r="B3" s="57">
        <v>3112</v>
      </c>
      <c r="C3" s="50" t="s">
        <v>326</v>
      </c>
    </row>
    <row r="4" spans="1:3" x14ac:dyDescent="0.25">
      <c r="A4" s="50" t="s">
        <v>192</v>
      </c>
      <c r="B4" s="57">
        <v>3113</v>
      </c>
      <c r="C4" s="50" t="s">
        <v>327</v>
      </c>
    </row>
    <row r="5" spans="1:3" x14ac:dyDescent="0.25">
      <c r="A5" s="50" t="s">
        <v>192</v>
      </c>
      <c r="B5" s="57">
        <v>3114</v>
      </c>
      <c r="C5" s="50" t="s">
        <v>328</v>
      </c>
    </row>
    <row r="6" spans="1:3" x14ac:dyDescent="0.25">
      <c r="A6" s="50" t="s">
        <v>192</v>
      </c>
      <c r="B6" s="57">
        <v>3121</v>
      </c>
      <c r="C6" s="50" t="s">
        <v>329</v>
      </c>
    </row>
    <row r="7" spans="1:3" x14ac:dyDescent="0.25">
      <c r="A7" s="50" t="s">
        <v>192</v>
      </c>
      <c r="B7" s="57">
        <v>3131</v>
      </c>
      <c r="C7" s="50" t="s">
        <v>268</v>
      </c>
    </row>
    <row r="8" spans="1:3" x14ac:dyDescent="0.25">
      <c r="A8" s="50" t="s">
        <v>192</v>
      </c>
      <c r="B8" s="57">
        <v>3132</v>
      </c>
      <c r="C8" s="50" t="s">
        <v>266</v>
      </c>
    </row>
    <row r="9" spans="1:3" x14ac:dyDescent="0.25">
      <c r="A9" s="50" t="s">
        <v>192</v>
      </c>
      <c r="B9" s="57">
        <v>3133</v>
      </c>
      <c r="C9" s="50" t="s">
        <v>269</v>
      </c>
    </row>
    <row r="10" spans="1:3" x14ac:dyDescent="0.25">
      <c r="A10" s="50" t="s">
        <v>192</v>
      </c>
      <c r="B10" s="57">
        <v>3211</v>
      </c>
      <c r="C10" s="50" t="s">
        <v>296</v>
      </c>
    </row>
    <row r="11" spans="1:3" x14ac:dyDescent="0.25">
      <c r="A11" s="50" t="s">
        <v>192</v>
      </c>
      <c r="B11" s="57">
        <v>3212</v>
      </c>
      <c r="C11" s="50" t="s">
        <v>297</v>
      </c>
    </row>
    <row r="12" spans="1:3" x14ac:dyDescent="0.25">
      <c r="A12" s="50" t="s">
        <v>192</v>
      </c>
      <c r="B12" s="57">
        <v>3213</v>
      </c>
      <c r="C12" s="50" t="s">
        <v>298</v>
      </c>
    </row>
    <row r="13" spans="1:3" x14ac:dyDescent="0.25">
      <c r="A13" s="50" t="s">
        <v>192</v>
      </c>
      <c r="B13" s="57">
        <v>3214</v>
      </c>
      <c r="C13" s="50" t="s">
        <v>299</v>
      </c>
    </row>
    <row r="14" spans="1:3" x14ac:dyDescent="0.25">
      <c r="A14" s="50" t="s">
        <v>192</v>
      </c>
      <c r="B14" s="57">
        <v>3221</v>
      </c>
      <c r="C14" s="50" t="s">
        <v>300</v>
      </c>
    </row>
    <row r="15" spans="1:3" x14ac:dyDescent="0.25">
      <c r="A15" s="50" t="s">
        <v>192</v>
      </c>
      <c r="B15" s="57">
        <v>3222</v>
      </c>
      <c r="C15" s="50" t="s">
        <v>301</v>
      </c>
    </row>
    <row r="16" spans="1:3" x14ac:dyDescent="0.25">
      <c r="A16" s="50" t="s">
        <v>192</v>
      </c>
      <c r="B16" s="57">
        <v>3223</v>
      </c>
      <c r="C16" s="50" t="s">
        <v>302</v>
      </c>
    </row>
    <row r="17" spans="1:3" x14ac:dyDescent="0.25">
      <c r="A17" s="50" t="s">
        <v>192</v>
      </c>
      <c r="B17" s="57">
        <v>3224</v>
      </c>
      <c r="C17" s="50" t="s">
        <v>303</v>
      </c>
    </row>
    <row r="18" spans="1:3" x14ac:dyDescent="0.25">
      <c r="A18" s="50" t="s">
        <v>192</v>
      </c>
      <c r="B18" s="57">
        <v>3225</v>
      </c>
      <c r="C18" s="50" t="s">
        <v>304</v>
      </c>
    </row>
    <row r="19" spans="1:3" x14ac:dyDescent="0.25">
      <c r="A19" s="50" t="s">
        <v>192</v>
      </c>
      <c r="B19" s="57">
        <v>3226</v>
      </c>
      <c r="C19" s="50" t="s">
        <v>330</v>
      </c>
    </row>
    <row r="20" spans="1:3" x14ac:dyDescent="0.25">
      <c r="A20" s="50" t="s">
        <v>192</v>
      </c>
      <c r="B20" s="57">
        <v>3227</v>
      </c>
      <c r="C20" s="50" t="s">
        <v>305</v>
      </c>
    </row>
    <row r="21" spans="1:3" x14ac:dyDescent="0.25">
      <c r="A21" s="50" t="s">
        <v>192</v>
      </c>
      <c r="B21" s="57">
        <v>3231</v>
      </c>
      <c r="C21" s="50" t="s">
        <v>306</v>
      </c>
    </row>
    <row r="22" spans="1:3" x14ac:dyDescent="0.25">
      <c r="A22" s="50" t="s">
        <v>192</v>
      </c>
      <c r="B22" s="57">
        <v>3232</v>
      </c>
      <c r="C22" s="50" t="s">
        <v>307</v>
      </c>
    </row>
    <row r="23" spans="1:3" x14ac:dyDescent="0.25">
      <c r="A23" s="50" t="s">
        <v>192</v>
      </c>
      <c r="B23" s="57">
        <v>3233</v>
      </c>
      <c r="C23" s="50" t="s">
        <v>308</v>
      </c>
    </row>
    <row r="24" spans="1:3" x14ac:dyDescent="0.25">
      <c r="A24" s="50" t="s">
        <v>192</v>
      </c>
      <c r="B24" s="57">
        <v>3234</v>
      </c>
      <c r="C24" s="50" t="s">
        <v>309</v>
      </c>
    </row>
    <row r="25" spans="1:3" x14ac:dyDescent="0.25">
      <c r="A25" s="50" t="s">
        <v>192</v>
      </c>
      <c r="B25" s="57">
        <v>3235</v>
      </c>
      <c r="C25" s="50" t="s">
        <v>310</v>
      </c>
    </row>
    <row r="26" spans="1:3" x14ac:dyDescent="0.25">
      <c r="A26" s="50" t="s">
        <v>192</v>
      </c>
      <c r="B26" s="57">
        <v>3236</v>
      </c>
      <c r="C26" s="50" t="s">
        <v>311</v>
      </c>
    </row>
    <row r="27" spans="1:3" x14ac:dyDescent="0.25">
      <c r="A27" s="50" t="s">
        <v>192</v>
      </c>
      <c r="B27" s="57">
        <v>3237</v>
      </c>
      <c r="C27" s="50" t="s">
        <v>312</v>
      </c>
    </row>
    <row r="28" spans="1:3" x14ac:dyDescent="0.25">
      <c r="A28" s="50" t="s">
        <v>192</v>
      </c>
      <c r="B28" s="57">
        <v>3238</v>
      </c>
      <c r="C28" s="50" t="s">
        <v>313</v>
      </c>
    </row>
    <row r="29" spans="1:3" x14ac:dyDescent="0.25">
      <c r="A29" s="50" t="s">
        <v>192</v>
      </c>
      <c r="B29" s="57">
        <v>3239</v>
      </c>
      <c r="C29" s="50" t="s">
        <v>314</v>
      </c>
    </row>
    <row r="30" spans="1:3" x14ac:dyDescent="0.25">
      <c r="A30" s="50" t="s">
        <v>192</v>
      </c>
      <c r="B30" s="57">
        <v>3241</v>
      </c>
      <c r="C30" s="50" t="s">
        <v>331</v>
      </c>
    </row>
    <row r="31" spans="1:3" x14ac:dyDescent="0.25">
      <c r="A31" s="50" t="s">
        <v>192</v>
      </c>
      <c r="B31" s="57">
        <v>3291</v>
      </c>
      <c r="C31" s="50" t="s">
        <v>316</v>
      </c>
    </row>
    <row r="32" spans="1:3" x14ac:dyDescent="0.25">
      <c r="A32" s="50" t="s">
        <v>192</v>
      </c>
      <c r="B32" s="57">
        <v>3292</v>
      </c>
      <c r="C32" s="50" t="s">
        <v>317</v>
      </c>
    </row>
    <row r="33" spans="1:3" x14ac:dyDescent="0.25">
      <c r="A33" s="50" t="s">
        <v>192</v>
      </c>
      <c r="B33" s="57">
        <v>3293</v>
      </c>
      <c r="C33" s="50" t="s">
        <v>318</v>
      </c>
    </row>
    <row r="34" spans="1:3" x14ac:dyDescent="0.25">
      <c r="A34" s="50" t="s">
        <v>192</v>
      </c>
      <c r="B34" s="57">
        <v>3294</v>
      </c>
      <c r="C34" s="50" t="s">
        <v>319</v>
      </c>
    </row>
    <row r="35" spans="1:3" x14ac:dyDescent="0.25">
      <c r="A35" s="50" t="s">
        <v>192</v>
      </c>
      <c r="B35" s="57">
        <v>3295</v>
      </c>
      <c r="C35" s="50" t="s">
        <v>320</v>
      </c>
    </row>
    <row r="36" spans="1:3" x14ac:dyDescent="0.25">
      <c r="A36" s="50" t="s">
        <v>192</v>
      </c>
      <c r="B36" s="57">
        <v>3296</v>
      </c>
      <c r="C36" s="50" t="s">
        <v>333</v>
      </c>
    </row>
    <row r="37" spans="1:3" x14ac:dyDescent="0.25">
      <c r="A37" s="50" t="s">
        <v>192</v>
      </c>
      <c r="B37" s="57">
        <v>3299</v>
      </c>
      <c r="C37" s="50" t="s">
        <v>315</v>
      </c>
    </row>
    <row r="38" spans="1:3" x14ac:dyDescent="0.25">
      <c r="A38" s="50" t="s">
        <v>192</v>
      </c>
      <c r="B38" s="57">
        <v>3411</v>
      </c>
      <c r="C38" s="50" t="s">
        <v>334</v>
      </c>
    </row>
    <row r="39" spans="1:3" x14ac:dyDescent="0.25">
      <c r="A39" s="50" t="s">
        <v>192</v>
      </c>
      <c r="B39" s="57">
        <v>3412</v>
      </c>
      <c r="C39" s="50" t="s">
        <v>335</v>
      </c>
    </row>
    <row r="40" spans="1:3" x14ac:dyDescent="0.25">
      <c r="A40" s="50" t="s">
        <v>192</v>
      </c>
      <c r="B40" s="57">
        <v>3413</v>
      </c>
      <c r="C40" s="50" t="s">
        <v>336</v>
      </c>
    </row>
    <row r="41" spans="1:3" x14ac:dyDescent="0.25">
      <c r="A41" s="50" t="s">
        <v>192</v>
      </c>
      <c r="B41" s="57">
        <v>3419</v>
      </c>
      <c r="C41" s="50" t="s">
        <v>337</v>
      </c>
    </row>
    <row r="42" spans="1:3" x14ac:dyDescent="0.25">
      <c r="A42" s="50" t="s">
        <v>192</v>
      </c>
      <c r="B42" s="57">
        <v>3421</v>
      </c>
      <c r="C42" s="50" t="s">
        <v>338</v>
      </c>
    </row>
    <row r="43" spans="1:3" x14ac:dyDescent="0.25">
      <c r="A43" s="50" t="s">
        <v>192</v>
      </c>
      <c r="B43" s="57">
        <v>3422</v>
      </c>
      <c r="C43" s="50" t="s">
        <v>339</v>
      </c>
    </row>
    <row r="44" spans="1:3" x14ac:dyDescent="0.25">
      <c r="A44" s="50" t="s">
        <v>192</v>
      </c>
      <c r="B44" s="57">
        <v>3423</v>
      </c>
      <c r="C44" s="50" t="s">
        <v>340</v>
      </c>
    </row>
    <row r="45" spans="1:3" x14ac:dyDescent="0.25">
      <c r="A45" s="50" t="s">
        <v>192</v>
      </c>
      <c r="B45" s="57">
        <v>3425</v>
      </c>
      <c r="C45" s="50" t="s">
        <v>341</v>
      </c>
    </row>
    <row r="46" spans="1:3" x14ac:dyDescent="0.25">
      <c r="A46" s="50" t="s">
        <v>192</v>
      </c>
      <c r="B46" s="57">
        <v>3426</v>
      </c>
      <c r="C46" s="50" t="s">
        <v>342</v>
      </c>
    </row>
    <row r="47" spans="1:3" x14ac:dyDescent="0.25">
      <c r="A47" s="50" t="s">
        <v>192</v>
      </c>
      <c r="B47" s="57">
        <v>3427</v>
      </c>
      <c r="C47" s="50" t="s">
        <v>343</v>
      </c>
    </row>
    <row r="48" spans="1:3" x14ac:dyDescent="0.25">
      <c r="A48" s="50" t="s">
        <v>192</v>
      </c>
      <c r="B48" s="57">
        <v>3428</v>
      </c>
      <c r="C48" s="50" t="s">
        <v>344</v>
      </c>
    </row>
    <row r="49" spans="1:3" x14ac:dyDescent="0.25">
      <c r="A49" s="50" t="s">
        <v>192</v>
      </c>
      <c r="B49" s="57">
        <v>3431</v>
      </c>
      <c r="C49" s="50" t="s">
        <v>345</v>
      </c>
    </row>
    <row r="50" spans="1:3" x14ac:dyDescent="0.25">
      <c r="A50" s="50" t="s">
        <v>192</v>
      </c>
      <c r="B50" s="57">
        <v>3432</v>
      </c>
      <c r="C50" s="50" t="s">
        <v>346</v>
      </c>
    </row>
    <row r="51" spans="1:3" x14ac:dyDescent="0.25">
      <c r="A51" s="50" t="s">
        <v>192</v>
      </c>
      <c r="B51" s="57">
        <v>3433</v>
      </c>
      <c r="C51" s="50" t="s">
        <v>347</v>
      </c>
    </row>
    <row r="52" spans="1:3" x14ac:dyDescent="0.25">
      <c r="A52" s="50" t="s">
        <v>192</v>
      </c>
      <c r="B52" s="57">
        <v>3434</v>
      </c>
      <c r="C52" s="50" t="s">
        <v>348</v>
      </c>
    </row>
    <row r="53" spans="1:3" x14ac:dyDescent="0.25">
      <c r="A53" s="50" t="s">
        <v>192</v>
      </c>
      <c r="B53" s="57">
        <v>3511</v>
      </c>
      <c r="C53" s="50" t="s">
        <v>350</v>
      </c>
    </row>
    <row r="54" spans="1:3" x14ac:dyDescent="0.25">
      <c r="A54" s="50" t="s">
        <v>192</v>
      </c>
      <c r="B54" s="57">
        <v>3512</v>
      </c>
      <c r="C54" s="50" t="s">
        <v>349</v>
      </c>
    </row>
    <row r="55" spans="1:3" x14ac:dyDescent="0.25">
      <c r="A55" s="50" t="s">
        <v>192</v>
      </c>
      <c r="B55" s="57">
        <v>3521</v>
      </c>
      <c r="C55" s="50" t="s">
        <v>351</v>
      </c>
    </row>
    <row r="56" spans="1:3" x14ac:dyDescent="0.25">
      <c r="A56" s="50" t="s">
        <v>192</v>
      </c>
      <c r="B56" s="57">
        <v>3522</v>
      </c>
      <c r="C56" s="50" t="s">
        <v>352</v>
      </c>
    </row>
    <row r="57" spans="1:3" x14ac:dyDescent="0.25">
      <c r="A57" s="50" t="s">
        <v>192</v>
      </c>
      <c r="B57" s="57">
        <v>3523</v>
      </c>
      <c r="C57" s="50" t="s">
        <v>353</v>
      </c>
    </row>
    <row r="58" spans="1:3" x14ac:dyDescent="0.25">
      <c r="A58" s="50" t="s">
        <v>192</v>
      </c>
      <c r="B58" s="57">
        <v>3531</v>
      </c>
      <c r="C58" s="50" t="s">
        <v>354</v>
      </c>
    </row>
    <row r="59" spans="1:3" x14ac:dyDescent="0.25">
      <c r="A59" s="50" t="s">
        <v>192</v>
      </c>
      <c r="B59" s="57">
        <v>3611</v>
      </c>
      <c r="C59" s="50" t="s">
        <v>355</v>
      </c>
    </row>
    <row r="60" spans="1:3" x14ac:dyDescent="0.25">
      <c r="A60" s="50" t="s">
        <v>192</v>
      </c>
      <c r="B60" s="57">
        <v>3612</v>
      </c>
      <c r="C60" s="50" t="s">
        <v>356</v>
      </c>
    </row>
    <row r="61" spans="1:3" x14ac:dyDescent="0.25">
      <c r="A61" s="50" t="s">
        <v>192</v>
      </c>
      <c r="B61" s="57">
        <v>3621</v>
      </c>
      <c r="C61" s="50" t="s">
        <v>357</v>
      </c>
    </row>
    <row r="62" spans="1:3" x14ac:dyDescent="0.25">
      <c r="A62" s="50" t="s">
        <v>192</v>
      </c>
      <c r="B62" s="57">
        <v>3622</v>
      </c>
      <c r="C62" s="50" t="s">
        <v>358</v>
      </c>
    </row>
    <row r="63" spans="1:3" x14ac:dyDescent="0.25">
      <c r="A63" s="50" t="s">
        <v>192</v>
      </c>
      <c r="B63" s="57">
        <v>3631</v>
      </c>
      <c r="C63" s="50" t="s">
        <v>359</v>
      </c>
    </row>
    <row r="64" spans="1:3" x14ac:dyDescent="0.25">
      <c r="A64" s="50" t="s">
        <v>192</v>
      </c>
      <c r="B64" s="57">
        <v>3632</v>
      </c>
      <c r="C64" s="50" t="s">
        <v>360</v>
      </c>
    </row>
    <row r="65" spans="1:3" x14ac:dyDescent="0.25">
      <c r="A65" s="50" t="s">
        <v>192</v>
      </c>
      <c r="B65" s="57">
        <v>3661</v>
      </c>
      <c r="C65" s="50" t="s">
        <v>361</v>
      </c>
    </row>
    <row r="66" spans="1:3" x14ac:dyDescent="0.25">
      <c r="A66" s="50" t="s">
        <v>192</v>
      </c>
      <c r="B66" s="57">
        <v>3662</v>
      </c>
      <c r="C66" s="50" t="s">
        <v>362</v>
      </c>
    </row>
    <row r="67" spans="1:3" x14ac:dyDescent="0.25">
      <c r="A67" s="50" t="s">
        <v>192</v>
      </c>
      <c r="B67" s="57">
        <v>3672</v>
      </c>
      <c r="C67" s="50" t="s">
        <v>363</v>
      </c>
    </row>
    <row r="68" spans="1:3" x14ac:dyDescent="0.25">
      <c r="A68" s="50" t="s">
        <v>192</v>
      </c>
      <c r="B68" s="57">
        <v>3673</v>
      </c>
      <c r="C68" s="50" t="s">
        <v>364</v>
      </c>
    </row>
    <row r="69" spans="1:3" x14ac:dyDescent="0.25">
      <c r="A69" s="50" t="s">
        <v>192</v>
      </c>
      <c r="B69" s="57">
        <v>3674</v>
      </c>
      <c r="C69" s="50" t="s">
        <v>365</v>
      </c>
    </row>
    <row r="70" spans="1:3" x14ac:dyDescent="0.25">
      <c r="A70" s="50" t="s">
        <v>192</v>
      </c>
      <c r="B70" s="57">
        <v>3681</v>
      </c>
      <c r="C70" s="50" t="s">
        <v>367</v>
      </c>
    </row>
    <row r="71" spans="1:3" x14ac:dyDescent="0.25">
      <c r="A71" s="50" t="s">
        <v>192</v>
      </c>
      <c r="B71" s="57">
        <v>3682</v>
      </c>
      <c r="C71" s="50" t="s">
        <v>368</v>
      </c>
    </row>
    <row r="72" spans="1:3" x14ac:dyDescent="0.25">
      <c r="A72" s="50" t="s">
        <v>192</v>
      </c>
      <c r="B72" s="57">
        <v>3691</v>
      </c>
      <c r="C72" s="50" t="s">
        <v>369</v>
      </c>
    </row>
    <row r="73" spans="1:3" x14ac:dyDescent="0.25">
      <c r="A73" s="50" t="s">
        <v>192</v>
      </c>
      <c r="B73" s="57">
        <v>3692</v>
      </c>
      <c r="C73" s="50" t="s">
        <v>370</v>
      </c>
    </row>
    <row r="74" spans="1:3" x14ac:dyDescent="0.25">
      <c r="A74" s="50" t="s">
        <v>192</v>
      </c>
      <c r="B74" s="57">
        <v>3693</v>
      </c>
      <c r="C74" s="50" t="s">
        <v>371</v>
      </c>
    </row>
    <row r="75" spans="1:3" x14ac:dyDescent="0.25">
      <c r="A75" s="50" t="s">
        <v>192</v>
      </c>
      <c r="B75" s="57">
        <v>3694</v>
      </c>
      <c r="C75" s="50" t="s">
        <v>372</v>
      </c>
    </row>
    <row r="76" spans="1:3" x14ac:dyDescent="0.25">
      <c r="A76" s="50" t="s">
        <v>192</v>
      </c>
      <c r="B76" s="57">
        <v>3711</v>
      </c>
      <c r="C76" s="50" t="s">
        <v>373</v>
      </c>
    </row>
    <row r="77" spans="1:3" x14ac:dyDescent="0.25">
      <c r="A77" s="50" t="s">
        <v>192</v>
      </c>
      <c r="B77" s="57">
        <v>3712</v>
      </c>
      <c r="C77" s="50" t="s">
        <v>374</v>
      </c>
    </row>
    <row r="78" spans="1:3" x14ac:dyDescent="0.25">
      <c r="A78" s="50" t="s">
        <v>192</v>
      </c>
      <c r="B78" s="57">
        <v>3713</v>
      </c>
      <c r="C78" s="50" t="s">
        <v>375</v>
      </c>
    </row>
    <row r="79" spans="1:3" x14ac:dyDescent="0.25">
      <c r="A79" s="50" t="s">
        <v>192</v>
      </c>
      <c r="B79" s="57">
        <v>3714</v>
      </c>
      <c r="C79" s="50" t="s">
        <v>376</v>
      </c>
    </row>
    <row r="80" spans="1:3" x14ac:dyDescent="0.25">
      <c r="A80" s="50" t="s">
        <v>192</v>
      </c>
      <c r="B80" s="57">
        <v>3715</v>
      </c>
      <c r="C80" s="50" t="s">
        <v>377</v>
      </c>
    </row>
    <row r="81" spans="1:3" x14ac:dyDescent="0.25">
      <c r="A81" s="50" t="s">
        <v>192</v>
      </c>
      <c r="B81" s="57">
        <v>3721</v>
      </c>
      <c r="C81" s="50" t="s">
        <v>378</v>
      </c>
    </row>
    <row r="82" spans="1:3" x14ac:dyDescent="0.25">
      <c r="A82" s="50" t="s">
        <v>192</v>
      </c>
      <c r="B82" s="57">
        <v>3722</v>
      </c>
      <c r="C82" s="50" t="s">
        <v>379</v>
      </c>
    </row>
    <row r="83" spans="1:3" x14ac:dyDescent="0.25">
      <c r="A83" s="50" t="s">
        <v>192</v>
      </c>
      <c r="B83" s="57">
        <v>3723</v>
      </c>
      <c r="C83" s="50" t="s">
        <v>380</v>
      </c>
    </row>
    <row r="84" spans="1:3" x14ac:dyDescent="0.25">
      <c r="A84" s="50" t="s">
        <v>192</v>
      </c>
      <c r="B84" s="57">
        <v>3811</v>
      </c>
      <c r="C84" s="50" t="s">
        <v>382</v>
      </c>
    </row>
    <row r="85" spans="1:3" x14ac:dyDescent="0.25">
      <c r="A85" s="50" t="s">
        <v>192</v>
      </c>
      <c r="B85" s="57">
        <v>3812</v>
      </c>
      <c r="C85" s="50" t="s">
        <v>383</v>
      </c>
    </row>
    <row r="86" spans="1:3" x14ac:dyDescent="0.25">
      <c r="A86" s="50" t="s">
        <v>192</v>
      </c>
      <c r="B86" s="57">
        <v>3813</v>
      </c>
      <c r="C86" s="50" t="s">
        <v>384</v>
      </c>
    </row>
    <row r="87" spans="1:3" x14ac:dyDescent="0.25">
      <c r="A87" s="50" t="s">
        <v>192</v>
      </c>
      <c r="B87" s="57">
        <v>3821</v>
      </c>
      <c r="C87" s="50" t="s">
        <v>386</v>
      </c>
    </row>
    <row r="88" spans="1:3" x14ac:dyDescent="0.25">
      <c r="A88" s="50" t="s">
        <v>192</v>
      </c>
      <c r="B88" s="57">
        <v>3822</v>
      </c>
      <c r="C88" s="50" t="s">
        <v>387</v>
      </c>
    </row>
    <row r="89" spans="1:3" x14ac:dyDescent="0.25">
      <c r="A89" s="50" t="s">
        <v>192</v>
      </c>
      <c r="B89" s="57">
        <v>3823</v>
      </c>
      <c r="C89" s="50" t="s">
        <v>388</v>
      </c>
    </row>
    <row r="90" spans="1:3" x14ac:dyDescent="0.25">
      <c r="A90" s="50" t="s">
        <v>192</v>
      </c>
      <c r="B90" s="57">
        <v>3831</v>
      </c>
      <c r="C90" s="50" t="s">
        <v>389</v>
      </c>
    </row>
    <row r="91" spans="1:3" x14ac:dyDescent="0.25">
      <c r="A91" s="50" t="s">
        <v>192</v>
      </c>
      <c r="B91" s="57">
        <v>3832</v>
      </c>
      <c r="C91" s="50" t="s">
        <v>390</v>
      </c>
    </row>
    <row r="92" spans="1:3" x14ac:dyDescent="0.25">
      <c r="A92" s="50" t="s">
        <v>192</v>
      </c>
      <c r="B92" s="57">
        <v>3833</v>
      </c>
      <c r="C92" s="50" t="s">
        <v>391</v>
      </c>
    </row>
    <row r="93" spans="1:3" x14ac:dyDescent="0.25">
      <c r="A93" s="50" t="s">
        <v>192</v>
      </c>
      <c r="B93" s="57">
        <v>3834</v>
      </c>
      <c r="C93" s="50" t="s">
        <v>392</v>
      </c>
    </row>
    <row r="94" spans="1:3" x14ac:dyDescent="0.25">
      <c r="A94" s="50" t="s">
        <v>192</v>
      </c>
      <c r="B94" s="57">
        <v>3835</v>
      </c>
      <c r="C94" s="50" t="s">
        <v>294</v>
      </c>
    </row>
    <row r="95" spans="1:3" x14ac:dyDescent="0.25">
      <c r="A95" s="50" t="s">
        <v>192</v>
      </c>
      <c r="B95" s="57">
        <v>3841</v>
      </c>
      <c r="C95" s="50" t="s">
        <v>393</v>
      </c>
    </row>
    <row r="96" spans="1:3" x14ac:dyDescent="0.25">
      <c r="A96" s="50" t="s">
        <v>192</v>
      </c>
      <c r="B96" s="57">
        <v>3842</v>
      </c>
      <c r="C96" s="50" t="s">
        <v>394</v>
      </c>
    </row>
    <row r="97" spans="1:3" x14ac:dyDescent="0.25">
      <c r="A97" s="50" t="s">
        <v>192</v>
      </c>
      <c r="B97" s="57">
        <v>3861</v>
      </c>
      <c r="C97" s="50" t="s">
        <v>395</v>
      </c>
    </row>
    <row r="98" spans="1:3" x14ac:dyDescent="0.25">
      <c r="A98" s="50" t="s">
        <v>192</v>
      </c>
      <c r="B98" s="57">
        <v>3862</v>
      </c>
      <c r="C98" s="50" t="s">
        <v>396</v>
      </c>
    </row>
    <row r="99" spans="1:3" x14ac:dyDescent="0.25">
      <c r="A99" s="50" t="s">
        <v>192</v>
      </c>
      <c r="B99" s="57">
        <v>3863</v>
      </c>
      <c r="C99" s="50" t="s">
        <v>397</v>
      </c>
    </row>
    <row r="100" spans="1:3" x14ac:dyDescent="0.25">
      <c r="A100" s="50" t="s">
        <v>192</v>
      </c>
      <c r="B100" s="57">
        <v>3864</v>
      </c>
      <c r="C100" s="50" t="s">
        <v>398</v>
      </c>
    </row>
    <row r="101" spans="1:3" x14ac:dyDescent="0.25">
      <c r="A101" s="50" t="s">
        <v>192</v>
      </c>
      <c r="B101" s="57">
        <v>3911</v>
      </c>
      <c r="C101" s="50" t="s">
        <v>399</v>
      </c>
    </row>
    <row r="102" spans="1:3" x14ac:dyDescent="0.25">
      <c r="A102" s="50" t="s">
        <v>192</v>
      </c>
      <c r="B102" s="57">
        <v>3921</v>
      </c>
      <c r="C102" s="50" t="s">
        <v>231</v>
      </c>
    </row>
    <row r="103" spans="1:3" x14ac:dyDescent="0.25">
      <c r="A103" s="50" t="s">
        <v>192</v>
      </c>
      <c r="B103" s="57">
        <v>4111</v>
      </c>
      <c r="C103" s="50" t="s">
        <v>193</v>
      </c>
    </row>
    <row r="104" spans="1:3" x14ac:dyDescent="0.25">
      <c r="A104" s="50" t="s">
        <v>192</v>
      </c>
      <c r="B104" s="57">
        <v>4112</v>
      </c>
      <c r="C104" s="50" t="s">
        <v>194</v>
      </c>
    </row>
    <row r="105" spans="1:3" x14ac:dyDescent="0.25">
      <c r="A105" s="50" t="s">
        <v>192</v>
      </c>
      <c r="B105" s="57">
        <v>4113</v>
      </c>
      <c r="C105" s="50" t="s">
        <v>195</v>
      </c>
    </row>
    <row r="106" spans="1:3" x14ac:dyDescent="0.25">
      <c r="A106" s="50" t="s">
        <v>192</v>
      </c>
      <c r="B106" s="57">
        <v>4121</v>
      </c>
      <c r="C106" s="50" t="s">
        <v>196</v>
      </c>
    </row>
    <row r="107" spans="1:3" x14ac:dyDescent="0.25">
      <c r="A107" s="50" t="s">
        <v>192</v>
      </c>
      <c r="B107" s="57">
        <v>4122</v>
      </c>
      <c r="C107" s="50" t="s">
        <v>197</v>
      </c>
    </row>
    <row r="108" spans="1:3" x14ac:dyDescent="0.25">
      <c r="A108" s="50" t="s">
        <v>192</v>
      </c>
      <c r="B108" s="57">
        <v>4123</v>
      </c>
      <c r="C108" s="50" t="s">
        <v>198</v>
      </c>
    </row>
    <row r="109" spans="1:3" x14ac:dyDescent="0.25">
      <c r="A109" s="50" t="s">
        <v>192</v>
      </c>
      <c r="B109" s="57">
        <v>4124</v>
      </c>
      <c r="C109" s="50" t="s">
        <v>199</v>
      </c>
    </row>
    <row r="110" spans="1:3" x14ac:dyDescent="0.25">
      <c r="A110" s="50" t="s">
        <v>192</v>
      </c>
      <c r="B110" s="57">
        <v>4125</v>
      </c>
      <c r="C110" s="50" t="s">
        <v>200</v>
      </c>
    </row>
    <row r="111" spans="1:3" x14ac:dyDescent="0.25">
      <c r="A111" s="50" t="s">
        <v>192</v>
      </c>
      <c r="B111" s="57">
        <v>4126</v>
      </c>
      <c r="C111" s="50" t="s">
        <v>201</v>
      </c>
    </row>
    <row r="112" spans="1:3" x14ac:dyDescent="0.25">
      <c r="A112" s="50" t="s">
        <v>192</v>
      </c>
      <c r="B112" s="57">
        <v>4211</v>
      </c>
      <c r="C112" s="50" t="s">
        <v>202</v>
      </c>
    </row>
    <row r="113" spans="1:3" x14ac:dyDescent="0.25">
      <c r="A113" s="50" t="s">
        <v>192</v>
      </c>
      <c r="B113" s="57">
        <v>4212</v>
      </c>
      <c r="C113" s="50" t="s">
        <v>203</v>
      </c>
    </row>
    <row r="114" spans="1:3" x14ac:dyDescent="0.25">
      <c r="A114" s="50" t="s">
        <v>192</v>
      </c>
      <c r="B114" s="57">
        <v>4213</v>
      </c>
      <c r="C114" s="50" t="s">
        <v>204</v>
      </c>
    </row>
    <row r="115" spans="1:3" x14ac:dyDescent="0.25">
      <c r="A115" s="50" t="s">
        <v>192</v>
      </c>
      <c r="B115" s="57">
        <v>4214</v>
      </c>
      <c r="C115" s="50" t="s">
        <v>205</v>
      </c>
    </row>
    <row r="116" spans="1:3" x14ac:dyDescent="0.25">
      <c r="A116" s="50" t="s">
        <v>192</v>
      </c>
      <c r="B116" s="57">
        <v>4221</v>
      </c>
      <c r="C116" s="50" t="s">
        <v>206</v>
      </c>
    </row>
    <row r="117" spans="1:3" x14ac:dyDescent="0.25">
      <c r="A117" s="50" t="s">
        <v>192</v>
      </c>
      <c r="B117" s="57">
        <v>4222</v>
      </c>
      <c r="C117" s="50" t="s">
        <v>207</v>
      </c>
    </row>
    <row r="118" spans="1:3" x14ac:dyDescent="0.25">
      <c r="A118" s="50" t="s">
        <v>192</v>
      </c>
      <c r="B118" s="57">
        <v>4223</v>
      </c>
      <c r="C118" s="50" t="s">
        <v>208</v>
      </c>
    </row>
    <row r="119" spans="1:3" x14ac:dyDescent="0.25">
      <c r="A119" s="50" t="s">
        <v>192</v>
      </c>
      <c r="B119" s="57">
        <v>4224</v>
      </c>
      <c r="C119" s="50" t="s">
        <v>209</v>
      </c>
    </row>
    <row r="120" spans="1:3" x14ac:dyDescent="0.25">
      <c r="A120" s="50" t="s">
        <v>192</v>
      </c>
      <c r="B120" s="57">
        <v>4225</v>
      </c>
      <c r="C120" s="50" t="s">
        <v>210</v>
      </c>
    </row>
    <row r="121" spans="1:3" x14ac:dyDescent="0.25">
      <c r="A121" s="50" t="s">
        <v>192</v>
      </c>
      <c r="B121" s="57">
        <v>4226</v>
      </c>
      <c r="C121" s="50" t="s">
        <v>211</v>
      </c>
    </row>
    <row r="122" spans="1:3" x14ac:dyDescent="0.25">
      <c r="A122" s="50" t="s">
        <v>192</v>
      </c>
      <c r="B122" s="57">
        <v>4227</v>
      </c>
      <c r="C122" s="50" t="s">
        <v>212</v>
      </c>
    </row>
    <row r="123" spans="1:3" x14ac:dyDescent="0.25">
      <c r="A123" s="50" t="s">
        <v>192</v>
      </c>
      <c r="B123" s="57">
        <v>4228</v>
      </c>
      <c r="C123" s="50" t="s">
        <v>213</v>
      </c>
    </row>
    <row r="124" spans="1:3" x14ac:dyDescent="0.25">
      <c r="A124" s="50" t="s">
        <v>192</v>
      </c>
      <c r="B124" s="57">
        <v>4231</v>
      </c>
      <c r="C124" s="50" t="s">
        <v>214</v>
      </c>
    </row>
    <row r="125" spans="1:3" x14ac:dyDescent="0.25">
      <c r="A125" s="50" t="s">
        <v>192</v>
      </c>
      <c r="B125" s="57">
        <v>4232</v>
      </c>
      <c r="C125" s="50" t="s">
        <v>215</v>
      </c>
    </row>
    <row r="126" spans="1:3" x14ac:dyDescent="0.25">
      <c r="A126" s="50" t="s">
        <v>192</v>
      </c>
      <c r="B126" s="57">
        <v>4233</v>
      </c>
      <c r="C126" s="50" t="s">
        <v>216</v>
      </c>
    </row>
    <row r="127" spans="1:3" x14ac:dyDescent="0.25">
      <c r="A127" s="50" t="s">
        <v>192</v>
      </c>
      <c r="B127" s="57">
        <v>4234</v>
      </c>
      <c r="C127" s="50" t="s">
        <v>217</v>
      </c>
    </row>
    <row r="128" spans="1:3" x14ac:dyDescent="0.25">
      <c r="A128" s="50" t="s">
        <v>192</v>
      </c>
      <c r="B128" s="57">
        <v>4241</v>
      </c>
      <c r="C128" s="50" t="s">
        <v>218</v>
      </c>
    </row>
    <row r="129" spans="1:3" x14ac:dyDescent="0.25">
      <c r="A129" s="50" t="s">
        <v>192</v>
      </c>
      <c r="B129" s="57">
        <v>4242</v>
      </c>
      <c r="C129" s="50" t="s">
        <v>219</v>
      </c>
    </row>
    <row r="130" spans="1:3" x14ac:dyDescent="0.25">
      <c r="A130" s="50" t="s">
        <v>192</v>
      </c>
      <c r="B130" s="57">
        <v>4243</v>
      </c>
      <c r="C130" s="50" t="s">
        <v>220</v>
      </c>
    </row>
    <row r="131" spans="1:3" x14ac:dyDescent="0.25">
      <c r="A131" s="50" t="s">
        <v>192</v>
      </c>
      <c r="B131" s="57">
        <v>4244</v>
      </c>
      <c r="C131" s="50" t="s">
        <v>221</v>
      </c>
    </row>
    <row r="132" spans="1:3" x14ac:dyDescent="0.25">
      <c r="A132" s="50" t="s">
        <v>192</v>
      </c>
      <c r="B132" s="57">
        <v>4251</v>
      </c>
      <c r="C132" s="50" t="s">
        <v>222</v>
      </c>
    </row>
    <row r="133" spans="1:3" x14ac:dyDescent="0.25">
      <c r="A133" s="50" t="s">
        <v>192</v>
      </c>
      <c r="B133" s="57">
        <v>4252</v>
      </c>
      <c r="C133" s="50" t="s">
        <v>223</v>
      </c>
    </row>
    <row r="134" spans="1:3" x14ac:dyDescent="0.25">
      <c r="A134" s="50" t="s">
        <v>192</v>
      </c>
      <c r="B134" s="57">
        <v>4261</v>
      </c>
      <c r="C134" s="50" t="s">
        <v>224</v>
      </c>
    </row>
    <row r="135" spans="1:3" x14ac:dyDescent="0.25">
      <c r="A135" s="50" t="s">
        <v>192</v>
      </c>
      <c r="B135" s="57">
        <v>4262</v>
      </c>
      <c r="C135" s="50" t="s">
        <v>225</v>
      </c>
    </row>
    <row r="136" spans="1:3" x14ac:dyDescent="0.25">
      <c r="A136" s="50" t="s">
        <v>192</v>
      </c>
      <c r="B136" s="57">
        <v>4263</v>
      </c>
      <c r="C136" s="50" t="s">
        <v>226</v>
      </c>
    </row>
    <row r="137" spans="1:3" x14ac:dyDescent="0.25">
      <c r="A137" s="50" t="s">
        <v>192</v>
      </c>
      <c r="B137" s="57">
        <v>4264</v>
      </c>
      <c r="C137" s="50" t="s">
        <v>227</v>
      </c>
    </row>
    <row r="138" spans="1:3" x14ac:dyDescent="0.25">
      <c r="A138" s="50" t="s">
        <v>192</v>
      </c>
      <c r="B138" s="57">
        <v>4311</v>
      </c>
      <c r="C138" s="50" t="s">
        <v>228</v>
      </c>
    </row>
    <row r="139" spans="1:3" x14ac:dyDescent="0.25">
      <c r="A139" s="50" t="s">
        <v>192</v>
      </c>
      <c r="B139" s="57">
        <v>4312</v>
      </c>
      <c r="C139" s="50" t="s">
        <v>229</v>
      </c>
    </row>
    <row r="140" spans="1:3" x14ac:dyDescent="0.25">
      <c r="A140" s="50" t="s">
        <v>192</v>
      </c>
      <c r="B140" s="57">
        <v>4411</v>
      </c>
      <c r="C140" s="50" t="s">
        <v>230</v>
      </c>
    </row>
    <row r="141" spans="1:3" x14ac:dyDescent="0.25">
      <c r="A141" s="50" t="s">
        <v>192</v>
      </c>
      <c r="B141" s="57">
        <v>4511</v>
      </c>
      <c r="C141" s="50" t="s">
        <v>321</v>
      </c>
    </row>
    <row r="142" spans="1:3" x14ac:dyDescent="0.25">
      <c r="A142" s="50" t="s">
        <v>192</v>
      </c>
      <c r="B142" s="57">
        <v>4521</v>
      </c>
      <c r="C142" s="50" t="s">
        <v>322</v>
      </c>
    </row>
    <row r="143" spans="1:3" x14ac:dyDescent="0.25">
      <c r="A143" s="50" t="s">
        <v>192</v>
      </c>
      <c r="B143" s="57">
        <v>4531</v>
      </c>
      <c r="C143" s="50" t="s">
        <v>323</v>
      </c>
    </row>
    <row r="144" spans="1:3" x14ac:dyDescent="0.25">
      <c r="A144" s="50" t="s">
        <v>192</v>
      </c>
      <c r="B144" s="57">
        <v>4541</v>
      </c>
      <c r="C144" s="50" t="s">
        <v>324</v>
      </c>
    </row>
    <row r="145" spans="1:3" x14ac:dyDescent="0.25">
      <c r="A145" s="50" t="s">
        <v>192</v>
      </c>
      <c r="B145" s="57">
        <v>4911</v>
      </c>
      <c r="C145" s="50" t="s">
        <v>399</v>
      </c>
    </row>
    <row r="146" spans="1:3" x14ac:dyDescent="0.25">
      <c r="A146" s="50" t="s">
        <v>192</v>
      </c>
      <c r="B146" s="57">
        <v>6111</v>
      </c>
      <c r="C146" s="50" t="s">
        <v>233</v>
      </c>
    </row>
    <row r="147" spans="1:3" x14ac:dyDescent="0.25">
      <c r="A147" s="50" t="s">
        <v>192</v>
      </c>
      <c r="B147" s="57">
        <v>6112</v>
      </c>
      <c r="C147" s="50" t="s">
        <v>234</v>
      </c>
    </row>
    <row r="148" spans="1:3" x14ac:dyDescent="0.25">
      <c r="A148" s="50" t="s">
        <v>192</v>
      </c>
      <c r="B148" s="57">
        <v>6113</v>
      </c>
      <c r="C148" s="50" t="s">
        <v>235</v>
      </c>
    </row>
    <row r="149" spans="1:3" x14ac:dyDescent="0.25">
      <c r="A149" s="50" t="s">
        <v>192</v>
      </c>
      <c r="B149" s="57">
        <v>6114</v>
      </c>
      <c r="C149" s="50" t="s">
        <v>236</v>
      </c>
    </row>
    <row r="150" spans="1:3" x14ac:dyDescent="0.25">
      <c r="A150" s="50" t="s">
        <v>192</v>
      </c>
      <c r="B150" s="57">
        <v>6115</v>
      </c>
      <c r="C150" s="50" t="s">
        <v>237</v>
      </c>
    </row>
    <row r="151" spans="1:3" x14ac:dyDescent="0.25">
      <c r="A151" s="50" t="s">
        <v>192</v>
      </c>
      <c r="B151" s="57">
        <v>6116</v>
      </c>
      <c r="C151" s="50" t="s">
        <v>238</v>
      </c>
    </row>
    <row r="152" spans="1:3" x14ac:dyDescent="0.25">
      <c r="A152" s="50" t="s">
        <v>192</v>
      </c>
      <c r="B152" s="57">
        <v>6117</v>
      </c>
      <c r="C152" s="50" t="s">
        <v>400</v>
      </c>
    </row>
    <row r="153" spans="1:3" x14ac:dyDescent="0.25">
      <c r="A153" s="50" t="s">
        <v>192</v>
      </c>
      <c r="B153" s="57">
        <v>6119</v>
      </c>
      <c r="C153" s="50" t="s">
        <v>239</v>
      </c>
    </row>
    <row r="154" spans="1:3" x14ac:dyDescent="0.25">
      <c r="A154" s="50" t="s">
        <v>192</v>
      </c>
      <c r="B154" s="57">
        <v>6121</v>
      </c>
      <c r="C154" s="50" t="s">
        <v>241</v>
      </c>
    </row>
    <row r="155" spans="1:3" x14ac:dyDescent="0.25">
      <c r="A155" s="50" t="s">
        <v>192</v>
      </c>
      <c r="B155" s="57">
        <v>6122</v>
      </c>
      <c r="C155" s="50" t="s">
        <v>242</v>
      </c>
    </row>
    <row r="156" spans="1:3" x14ac:dyDescent="0.25">
      <c r="A156" s="50" t="s">
        <v>192</v>
      </c>
      <c r="B156" s="57">
        <v>6123</v>
      </c>
      <c r="C156" s="50" t="s">
        <v>243</v>
      </c>
    </row>
    <row r="157" spans="1:3" x14ac:dyDescent="0.25">
      <c r="A157" s="50" t="s">
        <v>192</v>
      </c>
      <c r="B157" s="57">
        <v>6124</v>
      </c>
      <c r="C157" s="50" t="s">
        <v>244</v>
      </c>
    </row>
    <row r="158" spans="1:3" x14ac:dyDescent="0.25">
      <c r="A158" s="50" t="s">
        <v>192</v>
      </c>
      <c r="B158" s="57">
        <v>6125</v>
      </c>
      <c r="C158" s="50" t="s">
        <v>401</v>
      </c>
    </row>
    <row r="159" spans="1:3" x14ac:dyDescent="0.25">
      <c r="A159" s="50" t="s">
        <v>192</v>
      </c>
      <c r="B159" s="57">
        <v>6131</v>
      </c>
      <c r="C159" s="50" t="s">
        <v>246</v>
      </c>
    </row>
    <row r="160" spans="1:3" x14ac:dyDescent="0.25">
      <c r="A160" s="50" t="s">
        <v>192</v>
      </c>
      <c r="B160" s="57">
        <v>6132</v>
      </c>
      <c r="C160" s="50" t="s">
        <v>247</v>
      </c>
    </row>
    <row r="161" spans="1:3" x14ac:dyDescent="0.25">
      <c r="A161" s="50" t="s">
        <v>192</v>
      </c>
      <c r="B161" s="57">
        <v>6133</v>
      </c>
      <c r="C161" s="50" t="s">
        <v>248</v>
      </c>
    </row>
    <row r="162" spans="1:3" x14ac:dyDescent="0.25">
      <c r="A162" s="50" t="s">
        <v>192</v>
      </c>
      <c r="B162" s="57">
        <v>6134</v>
      </c>
      <c r="C162" s="50" t="s">
        <v>249</v>
      </c>
    </row>
    <row r="163" spans="1:3" x14ac:dyDescent="0.25">
      <c r="A163" s="50" t="s">
        <v>192</v>
      </c>
      <c r="B163" s="57">
        <v>6135</v>
      </c>
      <c r="C163" s="50" t="s">
        <v>250</v>
      </c>
    </row>
    <row r="164" spans="1:3" x14ac:dyDescent="0.25">
      <c r="A164" s="50" t="s">
        <v>192</v>
      </c>
      <c r="B164" s="57">
        <v>6141</v>
      </c>
      <c r="C164" s="50" t="s">
        <v>252</v>
      </c>
    </row>
    <row r="165" spans="1:3" x14ac:dyDescent="0.25">
      <c r="A165" s="50" t="s">
        <v>192</v>
      </c>
      <c r="B165" s="57">
        <v>6142</v>
      </c>
      <c r="C165" s="50" t="s">
        <v>253</v>
      </c>
    </row>
    <row r="166" spans="1:3" x14ac:dyDescent="0.25">
      <c r="A166" s="50" t="s">
        <v>192</v>
      </c>
      <c r="B166" s="57">
        <v>6143</v>
      </c>
      <c r="C166" s="50" t="s">
        <v>254</v>
      </c>
    </row>
    <row r="167" spans="1:3" x14ac:dyDescent="0.25">
      <c r="A167" s="50" t="s">
        <v>192</v>
      </c>
      <c r="B167" s="57">
        <v>6145</v>
      </c>
      <c r="C167" s="50" t="s">
        <v>255</v>
      </c>
    </row>
    <row r="168" spans="1:3" x14ac:dyDescent="0.25">
      <c r="A168" s="50" t="s">
        <v>192</v>
      </c>
      <c r="B168" s="57">
        <v>6146</v>
      </c>
      <c r="C168" s="50" t="s">
        <v>256</v>
      </c>
    </row>
    <row r="169" spans="1:3" x14ac:dyDescent="0.25">
      <c r="A169" s="50" t="s">
        <v>192</v>
      </c>
      <c r="B169" s="57">
        <v>6147</v>
      </c>
      <c r="C169" s="50" t="s">
        <v>257</v>
      </c>
    </row>
    <row r="170" spans="1:3" x14ac:dyDescent="0.25">
      <c r="A170" s="50" t="s">
        <v>192</v>
      </c>
      <c r="B170" s="57">
        <v>6148</v>
      </c>
      <c r="C170" s="50" t="s">
        <v>258</v>
      </c>
    </row>
    <row r="171" spans="1:3" x14ac:dyDescent="0.25">
      <c r="A171" s="50" t="s">
        <v>192</v>
      </c>
      <c r="B171" s="57">
        <v>6151</v>
      </c>
      <c r="C171" s="50" t="s">
        <v>260</v>
      </c>
    </row>
    <row r="172" spans="1:3" x14ac:dyDescent="0.25">
      <c r="A172" s="50" t="s">
        <v>192</v>
      </c>
      <c r="B172" s="57">
        <v>6152</v>
      </c>
      <c r="C172" s="50" t="s">
        <v>261</v>
      </c>
    </row>
    <row r="173" spans="1:3" x14ac:dyDescent="0.25">
      <c r="A173" s="50" t="s">
        <v>192</v>
      </c>
      <c r="B173" s="57">
        <v>6161</v>
      </c>
      <c r="C173" s="50" t="s">
        <v>263</v>
      </c>
    </row>
    <row r="174" spans="1:3" x14ac:dyDescent="0.25">
      <c r="A174" s="50" t="s">
        <v>192</v>
      </c>
      <c r="B174" s="57">
        <v>6162</v>
      </c>
      <c r="C174" s="50" t="s">
        <v>264</v>
      </c>
    </row>
    <row r="175" spans="1:3" x14ac:dyDescent="0.25">
      <c r="A175" s="50" t="s">
        <v>192</v>
      </c>
      <c r="B175" s="57">
        <v>6163</v>
      </c>
      <c r="C175" s="50" t="s">
        <v>265</v>
      </c>
    </row>
    <row r="176" spans="1:3" x14ac:dyDescent="0.25">
      <c r="A176" s="50" t="s">
        <v>192</v>
      </c>
      <c r="B176" s="57">
        <v>6211</v>
      </c>
      <c r="C176" s="50" t="s">
        <v>266</v>
      </c>
    </row>
    <row r="177" spans="1:3" x14ac:dyDescent="0.25">
      <c r="A177" s="50" t="s">
        <v>192</v>
      </c>
      <c r="B177" s="57">
        <v>6212</v>
      </c>
      <c r="C177" s="50" t="s">
        <v>267</v>
      </c>
    </row>
    <row r="178" spans="1:3" x14ac:dyDescent="0.25">
      <c r="A178" s="50" t="s">
        <v>192</v>
      </c>
      <c r="B178" s="57">
        <v>6221</v>
      </c>
      <c r="C178" s="50" t="s">
        <v>268</v>
      </c>
    </row>
    <row r="179" spans="1:3" x14ac:dyDescent="0.25">
      <c r="A179" s="50" t="s">
        <v>192</v>
      </c>
      <c r="B179" s="57">
        <v>6232</v>
      </c>
      <c r="C179" s="50" t="s">
        <v>269</v>
      </c>
    </row>
    <row r="180" spans="1:3" x14ac:dyDescent="0.25">
      <c r="A180" s="50" t="s">
        <v>192</v>
      </c>
      <c r="B180" s="57">
        <v>6311</v>
      </c>
      <c r="C180" s="50" t="s">
        <v>403</v>
      </c>
    </row>
    <row r="181" spans="1:3" x14ac:dyDescent="0.25">
      <c r="A181" s="50" t="s">
        <v>192</v>
      </c>
      <c r="B181" s="57">
        <v>6312</v>
      </c>
      <c r="C181" s="50" t="s">
        <v>404</v>
      </c>
    </row>
    <row r="182" spans="1:3" x14ac:dyDescent="0.25">
      <c r="A182" s="50" t="s">
        <v>192</v>
      </c>
      <c r="B182" s="57">
        <v>6321</v>
      </c>
      <c r="C182" s="50" t="s">
        <v>406</v>
      </c>
    </row>
    <row r="183" spans="1:3" x14ac:dyDescent="0.25">
      <c r="A183" s="50" t="s">
        <v>192</v>
      </c>
      <c r="B183" s="57">
        <v>6322</v>
      </c>
      <c r="C183" s="50" t="s">
        <v>407</v>
      </c>
    </row>
    <row r="184" spans="1:3" x14ac:dyDescent="0.25">
      <c r="A184" s="50" t="s">
        <v>192</v>
      </c>
      <c r="B184" s="57">
        <v>6323</v>
      </c>
      <c r="C184" s="50" t="s">
        <v>408</v>
      </c>
    </row>
    <row r="185" spans="1:3" x14ac:dyDescent="0.25">
      <c r="A185" s="50" t="s">
        <v>192</v>
      </c>
      <c r="B185" s="57">
        <v>6324</v>
      </c>
      <c r="C185" s="50" t="s">
        <v>409</v>
      </c>
    </row>
    <row r="186" spans="1:3" x14ac:dyDescent="0.25">
      <c r="A186" s="50" t="s">
        <v>192</v>
      </c>
      <c r="B186" s="57">
        <v>6331</v>
      </c>
      <c r="C186" s="50" t="s">
        <v>411</v>
      </c>
    </row>
    <row r="187" spans="1:3" x14ac:dyDescent="0.25">
      <c r="A187" s="50" t="s">
        <v>192</v>
      </c>
      <c r="B187" s="57">
        <v>6332</v>
      </c>
      <c r="C187" s="50" t="s">
        <v>412</v>
      </c>
    </row>
    <row r="188" spans="1:3" x14ac:dyDescent="0.25">
      <c r="A188" s="50" t="s">
        <v>192</v>
      </c>
      <c r="B188" s="57">
        <v>6341</v>
      </c>
      <c r="C188" s="50" t="s">
        <v>414</v>
      </c>
    </row>
    <row r="189" spans="1:3" x14ac:dyDescent="0.25">
      <c r="A189" s="50" t="s">
        <v>192</v>
      </c>
      <c r="B189" s="57">
        <v>6342</v>
      </c>
      <c r="C189" s="50" t="s">
        <v>415</v>
      </c>
    </row>
    <row r="190" spans="1:3" x14ac:dyDescent="0.25">
      <c r="A190" s="50" t="s">
        <v>192</v>
      </c>
      <c r="B190" s="57">
        <v>6351</v>
      </c>
      <c r="C190" s="50" t="s">
        <v>271</v>
      </c>
    </row>
    <row r="191" spans="1:3" x14ac:dyDescent="0.25">
      <c r="A191" s="50" t="s">
        <v>192</v>
      </c>
      <c r="B191" s="57">
        <v>6352</v>
      </c>
      <c r="C191" s="50" t="s">
        <v>272</v>
      </c>
    </row>
    <row r="192" spans="1:3" x14ac:dyDescent="0.25">
      <c r="A192" s="50" t="s">
        <v>192</v>
      </c>
      <c r="B192" s="57">
        <v>6361</v>
      </c>
      <c r="C192" s="50" t="s">
        <v>417</v>
      </c>
    </row>
    <row r="193" spans="1:3" x14ac:dyDescent="0.25">
      <c r="A193" s="50" t="s">
        <v>192</v>
      </c>
      <c r="B193" s="57">
        <v>6362</v>
      </c>
      <c r="C193" s="50" t="s">
        <v>418</v>
      </c>
    </row>
    <row r="194" spans="1:3" x14ac:dyDescent="0.25">
      <c r="A194" s="50" t="s">
        <v>192</v>
      </c>
      <c r="B194" s="57">
        <v>6381</v>
      </c>
      <c r="C194" s="50" t="s">
        <v>367</v>
      </c>
    </row>
    <row r="195" spans="1:3" x14ac:dyDescent="0.25">
      <c r="A195" s="50" t="s">
        <v>192</v>
      </c>
      <c r="B195" s="57">
        <v>6382</v>
      </c>
      <c r="C195" s="50" t="s">
        <v>368</v>
      </c>
    </row>
    <row r="196" spans="1:3" x14ac:dyDescent="0.25">
      <c r="A196" s="50" t="s">
        <v>192</v>
      </c>
      <c r="B196" s="57">
        <v>6391</v>
      </c>
      <c r="C196" s="50" t="s">
        <v>369</v>
      </c>
    </row>
    <row r="197" spans="1:3" x14ac:dyDescent="0.25">
      <c r="A197" s="50" t="s">
        <v>192</v>
      </c>
      <c r="B197" s="57">
        <v>6392</v>
      </c>
      <c r="C197" s="50" t="s">
        <v>370</v>
      </c>
    </row>
    <row r="198" spans="1:3" x14ac:dyDescent="0.25">
      <c r="A198" s="50" t="s">
        <v>192</v>
      </c>
      <c r="B198" s="57">
        <v>6393</v>
      </c>
      <c r="C198" s="50" t="s">
        <v>371</v>
      </c>
    </row>
    <row r="199" spans="1:3" x14ac:dyDescent="0.25">
      <c r="A199" s="50" t="s">
        <v>192</v>
      </c>
      <c r="B199" s="57">
        <v>6394</v>
      </c>
      <c r="C199" s="50" t="s">
        <v>372</v>
      </c>
    </row>
    <row r="200" spans="1:3" x14ac:dyDescent="0.25">
      <c r="A200" s="50" t="s">
        <v>192</v>
      </c>
      <c r="B200" s="57">
        <v>6412</v>
      </c>
      <c r="C200" s="50" t="s">
        <v>420</v>
      </c>
    </row>
    <row r="201" spans="1:3" x14ac:dyDescent="0.25">
      <c r="A201" s="50" t="s">
        <v>192</v>
      </c>
      <c r="B201" s="57">
        <v>6413</v>
      </c>
      <c r="C201" s="50" t="s">
        <v>421</v>
      </c>
    </row>
    <row r="202" spans="1:3" x14ac:dyDescent="0.25">
      <c r="A202" s="50" t="s">
        <v>192</v>
      </c>
      <c r="B202" s="57">
        <v>6414</v>
      </c>
      <c r="C202" s="50" t="s">
        <v>422</v>
      </c>
    </row>
    <row r="203" spans="1:3" x14ac:dyDescent="0.25">
      <c r="A203" s="50" t="s">
        <v>192</v>
      </c>
      <c r="B203" s="57">
        <v>6415</v>
      </c>
      <c r="C203" s="50" t="s">
        <v>423</v>
      </c>
    </row>
    <row r="204" spans="1:3" x14ac:dyDescent="0.25">
      <c r="A204" s="50" t="s">
        <v>192</v>
      </c>
      <c r="B204" s="57">
        <v>6416</v>
      </c>
      <c r="C204" s="50" t="s">
        <v>424</v>
      </c>
    </row>
    <row r="205" spans="1:3" x14ac:dyDescent="0.25">
      <c r="A205" s="50" t="s">
        <v>192</v>
      </c>
      <c r="B205" s="57">
        <v>6417</v>
      </c>
      <c r="C205" s="50" t="s">
        <v>425</v>
      </c>
    </row>
    <row r="206" spans="1:3" x14ac:dyDescent="0.25">
      <c r="A206" s="50" t="s">
        <v>192</v>
      </c>
      <c r="B206" s="57">
        <v>6419</v>
      </c>
      <c r="C206" s="50" t="s">
        <v>426</v>
      </c>
    </row>
    <row r="207" spans="1:3" x14ac:dyDescent="0.25">
      <c r="A207" s="50" t="s">
        <v>192</v>
      </c>
      <c r="B207" s="57">
        <v>6421</v>
      </c>
      <c r="C207" s="50" t="s">
        <v>428</v>
      </c>
    </row>
    <row r="208" spans="1:3" x14ac:dyDescent="0.25">
      <c r="A208" s="50" t="s">
        <v>192</v>
      </c>
      <c r="B208" s="57">
        <v>6422</v>
      </c>
      <c r="C208" s="50" t="s">
        <v>429</v>
      </c>
    </row>
    <row r="209" spans="1:3" x14ac:dyDescent="0.25">
      <c r="A209" s="50" t="s">
        <v>192</v>
      </c>
      <c r="B209" s="57">
        <v>6423</v>
      </c>
      <c r="C209" s="50" t="s">
        <v>430</v>
      </c>
    </row>
    <row r="210" spans="1:3" x14ac:dyDescent="0.25">
      <c r="A210" s="50" t="s">
        <v>192</v>
      </c>
      <c r="B210" s="57">
        <v>6424</v>
      </c>
      <c r="C210" s="50" t="s">
        <v>431</v>
      </c>
    </row>
    <row r="211" spans="1:3" x14ac:dyDescent="0.25">
      <c r="A211" s="50" t="s">
        <v>192</v>
      </c>
      <c r="B211" s="57">
        <v>6425</v>
      </c>
      <c r="C211" s="50" t="s">
        <v>432</v>
      </c>
    </row>
    <row r="212" spans="1:3" x14ac:dyDescent="0.25">
      <c r="A212" s="50" t="s">
        <v>192</v>
      </c>
      <c r="B212" s="57">
        <v>6429</v>
      </c>
      <c r="C212" s="50" t="s">
        <v>433</v>
      </c>
    </row>
    <row r="213" spans="1:3" x14ac:dyDescent="0.25">
      <c r="A213" s="50" t="s">
        <v>192</v>
      </c>
      <c r="B213" s="57">
        <v>6431</v>
      </c>
      <c r="C213" s="50" t="s">
        <v>435</v>
      </c>
    </row>
    <row r="214" spans="1:3" x14ac:dyDescent="0.25">
      <c r="A214" s="50" t="s">
        <v>192</v>
      </c>
      <c r="B214" s="57">
        <v>6432</v>
      </c>
      <c r="C214" s="50" t="s">
        <v>436</v>
      </c>
    </row>
    <row r="215" spans="1:3" x14ac:dyDescent="0.25">
      <c r="A215" s="50" t="s">
        <v>192</v>
      </c>
      <c r="B215" s="57">
        <v>6433</v>
      </c>
      <c r="C215" s="50" t="s">
        <v>437</v>
      </c>
    </row>
    <row r="216" spans="1:3" x14ac:dyDescent="0.25">
      <c r="A216" s="50" t="s">
        <v>192</v>
      </c>
      <c r="B216" s="57">
        <v>6434</v>
      </c>
      <c r="C216" s="50" t="s">
        <v>438</v>
      </c>
    </row>
    <row r="217" spans="1:3" x14ac:dyDescent="0.25">
      <c r="A217" s="50" t="s">
        <v>192</v>
      </c>
      <c r="B217" s="57">
        <v>6435</v>
      </c>
      <c r="C217" s="50" t="s">
        <v>439</v>
      </c>
    </row>
    <row r="218" spans="1:3" x14ac:dyDescent="0.25">
      <c r="A218" s="50" t="s">
        <v>192</v>
      </c>
      <c r="B218" s="57">
        <v>6436</v>
      </c>
      <c r="C218" s="50" t="s">
        <v>440</v>
      </c>
    </row>
    <row r="219" spans="1:3" x14ac:dyDescent="0.25">
      <c r="A219" s="50" t="s">
        <v>192</v>
      </c>
      <c r="B219" s="57">
        <v>6437</v>
      </c>
      <c r="C219" s="50" t="s">
        <v>441</v>
      </c>
    </row>
    <row r="220" spans="1:3" x14ac:dyDescent="0.25">
      <c r="A220" s="50" t="s">
        <v>192</v>
      </c>
      <c r="B220" s="57">
        <v>6442</v>
      </c>
      <c r="C220" s="50" t="s">
        <v>443</v>
      </c>
    </row>
    <row r="221" spans="1:3" x14ac:dyDescent="0.25">
      <c r="A221" s="50" t="s">
        <v>192</v>
      </c>
      <c r="B221" s="57">
        <v>6443</v>
      </c>
      <c r="C221" s="50" t="s">
        <v>444</v>
      </c>
    </row>
    <row r="222" spans="1:3" x14ac:dyDescent="0.25">
      <c r="A222" s="50" t="s">
        <v>192</v>
      </c>
      <c r="B222" s="57">
        <v>6444</v>
      </c>
      <c r="C222" s="50" t="s">
        <v>445</v>
      </c>
    </row>
    <row r="223" spans="1:3" x14ac:dyDescent="0.25">
      <c r="A223" s="50" t="s">
        <v>192</v>
      </c>
      <c r="B223" s="57">
        <v>6445</v>
      </c>
      <c r="C223" s="50" t="s">
        <v>446</v>
      </c>
    </row>
    <row r="224" spans="1:3" x14ac:dyDescent="0.25">
      <c r="A224" s="50" t="s">
        <v>192</v>
      </c>
      <c r="B224" s="57">
        <v>6446</v>
      </c>
      <c r="C224" s="50" t="s">
        <v>447</v>
      </c>
    </row>
    <row r="225" spans="1:3" x14ac:dyDescent="0.25">
      <c r="A225" s="50" t="s">
        <v>192</v>
      </c>
      <c r="B225" s="57">
        <v>6447</v>
      </c>
      <c r="C225" s="50" t="s">
        <v>448</v>
      </c>
    </row>
    <row r="226" spans="1:3" x14ac:dyDescent="0.25">
      <c r="A226" s="50" t="s">
        <v>192</v>
      </c>
      <c r="B226" s="57">
        <v>6511</v>
      </c>
      <c r="C226" s="50" t="s">
        <v>273</v>
      </c>
    </row>
    <row r="227" spans="1:3" x14ac:dyDescent="0.25">
      <c r="A227" s="50" t="s">
        <v>192</v>
      </c>
      <c r="B227" s="57">
        <v>6512</v>
      </c>
      <c r="C227" s="50" t="s">
        <v>274</v>
      </c>
    </row>
    <row r="228" spans="1:3" x14ac:dyDescent="0.25">
      <c r="A228" s="50" t="s">
        <v>192</v>
      </c>
      <c r="B228" s="57">
        <v>6513</v>
      </c>
      <c r="C228" s="50" t="s">
        <v>275</v>
      </c>
    </row>
    <row r="229" spans="1:3" x14ac:dyDescent="0.25">
      <c r="A229" s="50" t="s">
        <v>192</v>
      </c>
      <c r="B229" s="57">
        <v>6514</v>
      </c>
      <c r="C229" s="50" t="s">
        <v>276</v>
      </c>
    </row>
    <row r="230" spans="1:3" x14ac:dyDescent="0.25">
      <c r="A230" s="50" t="s">
        <v>192</v>
      </c>
      <c r="B230" s="57">
        <v>6521</v>
      </c>
      <c r="C230" s="50" t="s">
        <v>277</v>
      </c>
    </row>
    <row r="231" spans="1:3" x14ac:dyDescent="0.25">
      <c r="A231" s="50" t="s">
        <v>192</v>
      </c>
      <c r="B231" s="57">
        <v>6522</v>
      </c>
      <c r="C231" s="50" t="s">
        <v>278</v>
      </c>
    </row>
    <row r="232" spans="1:3" x14ac:dyDescent="0.25">
      <c r="A232" s="50" t="s">
        <v>192</v>
      </c>
      <c r="B232" s="57">
        <v>6524</v>
      </c>
      <c r="C232" s="50" t="s">
        <v>279</v>
      </c>
    </row>
    <row r="233" spans="1:3" x14ac:dyDescent="0.25">
      <c r="A233" s="50" t="s">
        <v>192</v>
      </c>
      <c r="B233" s="57">
        <v>6525</v>
      </c>
      <c r="C233" s="50" t="s">
        <v>280</v>
      </c>
    </row>
    <row r="234" spans="1:3" x14ac:dyDescent="0.25">
      <c r="A234" s="50" t="s">
        <v>192</v>
      </c>
      <c r="B234" s="57">
        <v>6526</v>
      </c>
      <c r="C234" s="50" t="s">
        <v>281</v>
      </c>
    </row>
    <row r="235" spans="1:3" x14ac:dyDescent="0.25">
      <c r="A235" s="50" t="s">
        <v>192</v>
      </c>
      <c r="B235" s="57">
        <v>6527</v>
      </c>
      <c r="C235" s="50" t="s">
        <v>282</v>
      </c>
    </row>
    <row r="236" spans="1:3" x14ac:dyDescent="0.25">
      <c r="A236" s="50" t="s">
        <v>192</v>
      </c>
      <c r="B236" s="57">
        <v>6528</v>
      </c>
      <c r="C236" s="50" t="s">
        <v>450</v>
      </c>
    </row>
    <row r="237" spans="1:3" x14ac:dyDescent="0.25">
      <c r="A237" s="50" t="s">
        <v>192</v>
      </c>
      <c r="B237" s="57">
        <v>6531</v>
      </c>
      <c r="C237" s="50" t="s">
        <v>283</v>
      </c>
    </row>
    <row r="238" spans="1:3" x14ac:dyDescent="0.25">
      <c r="A238" s="50" t="s">
        <v>192</v>
      </c>
      <c r="B238" s="57">
        <v>6532</v>
      </c>
      <c r="C238" s="50" t="s">
        <v>284</v>
      </c>
    </row>
    <row r="239" spans="1:3" x14ac:dyDescent="0.25">
      <c r="A239" s="50" t="s">
        <v>192</v>
      </c>
      <c r="B239" s="57">
        <v>6533</v>
      </c>
      <c r="C239" s="50" t="s">
        <v>285</v>
      </c>
    </row>
    <row r="240" spans="1:3" x14ac:dyDescent="0.25">
      <c r="A240" s="50" t="s">
        <v>192</v>
      </c>
      <c r="B240" s="57">
        <v>6614</v>
      </c>
      <c r="C240" s="50" t="s">
        <v>452</v>
      </c>
    </row>
    <row r="241" spans="1:3" x14ac:dyDescent="0.25">
      <c r="A241" s="50" t="s">
        <v>192</v>
      </c>
      <c r="B241" s="57">
        <v>6615</v>
      </c>
      <c r="C241" s="50" t="s">
        <v>453</v>
      </c>
    </row>
    <row r="242" spans="1:3" x14ac:dyDescent="0.25">
      <c r="A242" s="50" t="s">
        <v>192</v>
      </c>
      <c r="B242" s="57">
        <v>6631</v>
      </c>
      <c r="C242" s="50" t="s">
        <v>381</v>
      </c>
    </row>
    <row r="243" spans="1:3" x14ac:dyDescent="0.25">
      <c r="A243" s="50" t="s">
        <v>192</v>
      </c>
      <c r="B243" s="57">
        <v>6632</v>
      </c>
      <c r="C243" s="50" t="s">
        <v>385</v>
      </c>
    </row>
    <row r="244" spans="1:3" x14ac:dyDescent="0.25">
      <c r="A244" s="50" t="s">
        <v>192</v>
      </c>
      <c r="B244" s="57">
        <v>6711</v>
      </c>
      <c r="C244" s="50" t="s">
        <v>454</v>
      </c>
    </row>
    <row r="245" spans="1:3" x14ac:dyDescent="0.25">
      <c r="A245" s="50" t="s">
        <v>192</v>
      </c>
      <c r="B245" s="57">
        <v>6712</v>
      </c>
      <c r="C245" s="50" t="s">
        <v>455</v>
      </c>
    </row>
    <row r="246" spans="1:3" x14ac:dyDescent="0.25">
      <c r="A246" s="50" t="s">
        <v>192</v>
      </c>
      <c r="B246" s="57">
        <v>6714</v>
      </c>
      <c r="C246" s="50" t="s">
        <v>456</v>
      </c>
    </row>
    <row r="247" spans="1:3" x14ac:dyDescent="0.25">
      <c r="A247" s="50" t="s">
        <v>192</v>
      </c>
      <c r="B247" s="57">
        <v>6731</v>
      </c>
      <c r="C247" s="50" t="s">
        <v>457</v>
      </c>
    </row>
    <row r="248" spans="1:3" x14ac:dyDescent="0.25">
      <c r="A248" s="50" t="s">
        <v>192</v>
      </c>
      <c r="B248" s="57">
        <v>6811</v>
      </c>
      <c r="C248" s="50" t="s">
        <v>286</v>
      </c>
    </row>
    <row r="249" spans="1:3" x14ac:dyDescent="0.25">
      <c r="A249" s="50" t="s">
        <v>192</v>
      </c>
      <c r="B249" s="57">
        <v>6812</v>
      </c>
      <c r="C249" s="50" t="s">
        <v>287</v>
      </c>
    </row>
    <row r="250" spans="1:3" x14ac:dyDescent="0.25">
      <c r="A250" s="50" t="s">
        <v>192</v>
      </c>
      <c r="B250" s="57">
        <v>6813</v>
      </c>
      <c r="C250" s="50" t="s">
        <v>288</v>
      </c>
    </row>
    <row r="251" spans="1:3" x14ac:dyDescent="0.25">
      <c r="A251" s="50" t="s">
        <v>192</v>
      </c>
      <c r="B251" s="57">
        <v>6814</v>
      </c>
      <c r="C251" s="50" t="s">
        <v>289</v>
      </c>
    </row>
    <row r="252" spans="1:3" x14ac:dyDescent="0.25">
      <c r="A252" s="50" t="s">
        <v>192</v>
      </c>
      <c r="B252" s="57">
        <v>6815</v>
      </c>
      <c r="C252" s="50" t="s">
        <v>290</v>
      </c>
    </row>
    <row r="253" spans="1:3" x14ac:dyDescent="0.25">
      <c r="A253" s="50" t="s">
        <v>192</v>
      </c>
      <c r="B253" s="57">
        <v>6816</v>
      </c>
      <c r="C253" s="50" t="s">
        <v>291</v>
      </c>
    </row>
    <row r="254" spans="1:3" x14ac:dyDescent="0.25">
      <c r="A254" s="50" t="s">
        <v>192</v>
      </c>
      <c r="B254" s="57">
        <v>6817</v>
      </c>
      <c r="C254" s="50" t="s">
        <v>292</v>
      </c>
    </row>
    <row r="255" spans="1:3" x14ac:dyDescent="0.25">
      <c r="A255" s="50" t="s">
        <v>192</v>
      </c>
      <c r="B255" s="57">
        <v>6818</v>
      </c>
      <c r="C255" s="50" t="s">
        <v>293</v>
      </c>
    </row>
    <row r="256" spans="1:3" x14ac:dyDescent="0.25">
      <c r="A256" s="50" t="s">
        <v>192</v>
      </c>
      <c r="B256" s="57">
        <v>6819</v>
      </c>
      <c r="C256" s="50" t="s">
        <v>294</v>
      </c>
    </row>
    <row r="257" spans="1:3" x14ac:dyDescent="0.25">
      <c r="A257" s="50" t="s">
        <v>192</v>
      </c>
      <c r="B257" s="57">
        <v>6831</v>
      </c>
      <c r="C257" s="50" t="s">
        <v>295</v>
      </c>
    </row>
    <row r="258" spans="1:3" x14ac:dyDescent="0.25">
      <c r="A258" s="50" t="s">
        <v>192</v>
      </c>
      <c r="B258" s="57">
        <v>6911</v>
      </c>
      <c r="C258" s="50" t="s">
        <v>459</v>
      </c>
    </row>
    <row r="259" spans="1:3" x14ac:dyDescent="0.25">
      <c r="A259" s="50" t="s">
        <v>192</v>
      </c>
      <c r="B259" s="57">
        <v>6921</v>
      </c>
      <c r="C259" s="50" t="s">
        <v>231</v>
      </c>
    </row>
    <row r="260" spans="1:3" x14ac:dyDescent="0.25">
      <c r="A260" s="50" t="s">
        <v>192</v>
      </c>
      <c r="B260" s="57">
        <v>9111</v>
      </c>
      <c r="C260" s="50" t="s">
        <v>470</v>
      </c>
    </row>
    <row r="261" spans="1:3" x14ac:dyDescent="0.25">
      <c r="A261" s="50" t="s">
        <v>192</v>
      </c>
      <c r="B261" s="57">
        <v>9112</v>
      </c>
      <c r="C261" s="50" t="s">
        <v>471</v>
      </c>
    </row>
    <row r="262" spans="1:3" x14ac:dyDescent="0.25">
      <c r="A262" s="50" t="s">
        <v>192</v>
      </c>
      <c r="B262" s="57">
        <v>9121</v>
      </c>
      <c r="C262" s="50" t="s">
        <v>472</v>
      </c>
    </row>
    <row r="263" spans="1:3" x14ac:dyDescent="0.25">
      <c r="A263" s="50" t="s">
        <v>192</v>
      </c>
      <c r="B263" s="57">
        <v>9122</v>
      </c>
      <c r="C263" s="50" t="s">
        <v>473</v>
      </c>
    </row>
    <row r="264" spans="1:3" x14ac:dyDescent="0.25">
      <c r="A264" s="50" t="s">
        <v>192</v>
      </c>
      <c r="B264" s="57">
        <v>9151</v>
      </c>
      <c r="C264" s="50" t="s">
        <v>474</v>
      </c>
    </row>
    <row r="265" spans="1:3" x14ac:dyDescent="0.25">
      <c r="A265" s="50" t="s">
        <v>192</v>
      </c>
      <c r="B265" s="57">
        <v>9152</v>
      </c>
      <c r="C265" s="50" t="s">
        <v>475</v>
      </c>
    </row>
    <row r="266" spans="1:3" x14ac:dyDescent="0.25">
      <c r="A266" s="50" t="s">
        <v>192</v>
      </c>
      <c r="B266" s="57">
        <v>9211</v>
      </c>
      <c r="C266" s="50" t="s">
        <v>476</v>
      </c>
    </row>
    <row r="267" spans="1:3" x14ac:dyDescent="0.25">
      <c r="A267" s="50" t="s">
        <v>192</v>
      </c>
      <c r="B267" s="57">
        <v>9212</v>
      </c>
      <c r="C267" s="50" t="s">
        <v>477</v>
      </c>
    </row>
    <row r="268" spans="1:3" x14ac:dyDescent="0.25">
      <c r="A268" s="50" t="s">
        <v>192</v>
      </c>
      <c r="B268" s="57">
        <v>9213</v>
      </c>
      <c r="C268" s="50" t="s">
        <v>478</v>
      </c>
    </row>
    <row r="269" spans="1:3" x14ac:dyDescent="0.25">
      <c r="A269" s="50" t="s">
        <v>192</v>
      </c>
      <c r="B269" s="57">
        <v>9221</v>
      </c>
      <c r="C269" s="50" t="s">
        <v>479</v>
      </c>
    </row>
    <row r="270" spans="1:3" x14ac:dyDescent="0.25">
      <c r="A270" s="50" t="s">
        <v>192</v>
      </c>
      <c r="B270" s="57">
        <v>9222</v>
      </c>
      <c r="C270" s="50" t="s">
        <v>480</v>
      </c>
    </row>
    <row r="271" spans="1:3" x14ac:dyDescent="0.25">
      <c r="A271" s="50" t="s">
        <v>192</v>
      </c>
      <c r="B271" s="57">
        <v>9611</v>
      </c>
      <c r="C271" s="50" t="s">
        <v>232</v>
      </c>
    </row>
    <row r="272" spans="1:3" x14ac:dyDescent="0.25">
      <c r="A272" s="50" t="s">
        <v>192</v>
      </c>
      <c r="B272" s="57">
        <v>9612</v>
      </c>
      <c r="C272" s="50" t="s">
        <v>240</v>
      </c>
    </row>
    <row r="273" spans="1:3" x14ac:dyDescent="0.25">
      <c r="A273" s="50" t="s">
        <v>192</v>
      </c>
      <c r="B273" s="57">
        <v>9613</v>
      </c>
      <c r="C273" s="50" t="s">
        <v>245</v>
      </c>
    </row>
    <row r="274" spans="1:3" x14ac:dyDescent="0.25">
      <c r="A274" s="50" t="s">
        <v>192</v>
      </c>
      <c r="B274" s="57">
        <v>9614</v>
      </c>
      <c r="C274" s="50" t="s">
        <v>251</v>
      </c>
    </row>
    <row r="275" spans="1:3" x14ac:dyDescent="0.25">
      <c r="A275" s="50" t="s">
        <v>192</v>
      </c>
      <c r="B275" s="57">
        <v>9615</v>
      </c>
      <c r="C275" s="50" t="s">
        <v>259</v>
      </c>
    </row>
    <row r="276" spans="1:3" x14ac:dyDescent="0.25">
      <c r="A276" s="50" t="s">
        <v>192</v>
      </c>
      <c r="B276" s="57">
        <v>9616</v>
      </c>
      <c r="C276" s="50" t="s">
        <v>262</v>
      </c>
    </row>
    <row r="277" spans="1:3" x14ac:dyDescent="0.25">
      <c r="A277" s="50" t="s">
        <v>192</v>
      </c>
      <c r="B277" s="57">
        <v>9621</v>
      </c>
      <c r="C277" s="50" t="s">
        <v>481</v>
      </c>
    </row>
    <row r="278" spans="1:3" x14ac:dyDescent="0.25">
      <c r="A278" s="50" t="s">
        <v>192</v>
      </c>
      <c r="B278" s="57">
        <v>9622</v>
      </c>
      <c r="C278" s="50" t="s">
        <v>482</v>
      </c>
    </row>
    <row r="279" spans="1:3" x14ac:dyDescent="0.25">
      <c r="A279" s="50" t="s">
        <v>192</v>
      </c>
      <c r="B279" s="57">
        <v>9623</v>
      </c>
      <c r="C279" s="50" t="s">
        <v>483</v>
      </c>
    </row>
    <row r="280" spans="1:3" x14ac:dyDescent="0.25">
      <c r="A280" s="50" t="s">
        <v>192</v>
      </c>
      <c r="B280" s="57">
        <v>9631</v>
      </c>
      <c r="C280" s="50" t="s">
        <v>402</v>
      </c>
    </row>
    <row r="281" spans="1:3" x14ac:dyDescent="0.25">
      <c r="A281" s="50" t="s">
        <v>192</v>
      </c>
      <c r="B281" s="57">
        <v>9632</v>
      </c>
      <c r="C281" s="50" t="s">
        <v>405</v>
      </c>
    </row>
    <row r="282" spans="1:3" x14ac:dyDescent="0.25">
      <c r="A282" s="50" t="s">
        <v>192</v>
      </c>
      <c r="B282" s="57">
        <v>9633</v>
      </c>
      <c r="C282" s="50" t="s">
        <v>410</v>
      </c>
    </row>
    <row r="283" spans="1:3" x14ac:dyDescent="0.25">
      <c r="A283" s="50" t="s">
        <v>192</v>
      </c>
      <c r="B283" s="57">
        <v>9634</v>
      </c>
      <c r="C283" s="50" t="s">
        <v>413</v>
      </c>
    </row>
    <row r="284" spans="1:3" x14ac:dyDescent="0.25">
      <c r="A284" s="50" t="s">
        <v>192</v>
      </c>
      <c r="B284" s="57">
        <v>9635</v>
      </c>
      <c r="C284" s="50" t="s">
        <v>270</v>
      </c>
    </row>
    <row r="285" spans="1:3" x14ac:dyDescent="0.25">
      <c r="A285" s="50" t="s">
        <v>192</v>
      </c>
      <c r="B285" s="57">
        <v>9636</v>
      </c>
      <c r="C285" s="50" t="s">
        <v>416</v>
      </c>
    </row>
    <row r="286" spans="1:3" x14ac:dyDescent="0.25">
      <c r="A286" s="50" t="s">
        <v>192</v>
      </c>
      <c r="B286" s="57">
        <v>9638</v>
      </c>
      <c r="C286" s="50" t="s">
        <v>366</v>
      </c>
    </row>
    <row r="287" spans="1:3" x14ac:dyDescent="0.25">
      <c r="A287" s="50" t="s">
        <v>192</v>
      </c>
      <c r="B287" s="57">
        <v>9641</v>
      </c>
      <c r="C287" s="50" t="s">
        <v>419</v>
      </c>
    </row>
    <row r="288" spans="1:3" x14ac:dyDescent="0.25">
      <c r="A288" s="50" t="s">
        <v>192</v>
      </c>
      <c r="B288" s="57">
        <v>9642</v>
      </c>
      <c r="C288" s="50" t="s">
        <v>427</v>
      </c>
    </row>
    <row r="289" spans="1:3" x14ac:dyDescent="0.25">
      <c r="A289" s="50" t="s">
        <v>192</v>
      </c>
      <c r="B289" s="57">
        <v>9643</v>
      </c>
      <c r="C289" s="50" t="s">
        <v>434</v>
      </c>
    </row>
    <row r="290" spans="1:3" x14ac:dyDescent="0.25">
      <c r="A290" s="50" t="s">
        <v>192</v>
      </c>
      <c r="B290" s="57">
        <v>9644</v>
      </c>
      <c r="C290" s="50" t="s">
        <v>442</v>
      </c>
    </row>
    <row r="291" spans="1:3" x14ac:dyDescent="0.25">
      <c r="A291" s="50" t="s">
        <v>192</v>
      </c>
      <c r="B291" s="57">
        <v>9651</v>
      </c>
      <c r="C291" s="50" t="s">
        <v>332</v>
      </c>
    </row>
    <row r="292" spans="1:3" x14ac:dyDescent="0.25">
      <c r="A292" s="50" t="s">
        <v>192</v>
      </c>
      <c r="B292" s="57">
        <v>9652</v>
      </c>
      <c r="C292" s="50" t="s">
        <v>449</v>
      </c>
    </row>
    <row r="293" spans="1:3" x14ac:dyDescent="0.25">
      <c r="A293" s="50" t="s">
        <v>192</v>
      </c>
      <c r="B293" s="57">
        <v>9653</v>
      </c>
      <c r="C293" s="50" t="s">
        <v>451</v>
      </c>
    </row>
    <row r="294" spans="1:3" x14ac:dyDescent="0.25">
      <c r="A294" s="50" t="s">
        <v>192</v>
      </c>
      <c r="B294" s="57">
        <v>9661</v>
      </c>
      <c r="C294" s="50" t="s">
        <v>484</v>
      </c>
    </row>
    <row r="295" spans="1:3" x14ac:dyDescent="0.25">
      <c r="A295" s="50" t="s">
        <v>192</v>
      </c>
      <c r="B295" s="57">
        <v>9673</v>
      </c>
      <c r="C295" s="50" t="s">
        <v>485</v>
      </c>
    </row>
    <row r="296" spans="1:3" x14ac:dyDescent="0.25">
      <c r="A296" s="50" t="s">
        <v>192</v>
      </c>
      <c r="B296" s="57">
        <v>9681</v>
      </c>
      <c r="C296" s="50" t="s">
        <v>458</v>
      </c>
    </row>
    <row r="297" spans="1:3" x14ac:dyDescent="0.25">
      <c r="A297" s="50" t="s">
        <v>192</v>
      </c>
      <c r="B297" s="57">
        <v>9683</v>
      </c>
      <c r="C297" s="50" t="s">
        <v>295</v>
      </c>
    </row>
    <row r="298" spans="1:3" x14ac:dyDescent="0.25">
      <c r="A298" s="50" t="s">
        <v>192</v>
      </c>
      <c r="B298" s="57">
        <v>9711</v>
      </c>
      <c r="C298" s="50" t="s">
        <v>460</v>
      </c>
    </row>
    <row r="299" spans="1:3" x14ac:dyDescent="0.25">
      <c r="A299" s="50" t="s">
        <v>192</v>
      </c>
      <c r="B299" s="57">
        <v>9712</v>
      </c>
      <c r="C299" s="50" t="s">
        <v>461</v>
      </c>
    </row>
    <row r="300" spans="1:3" x14ac:dyDescent="0.25">
      <c r="A300" s="50" t="s">
        <v>192</v>
      </c>
      <c r="B300" s="57">
        <v>9721</v>
      </c>
      <c r="C300" s="50" t="s">
        <v>462</v>
      </c>
    </row>
    <row r="301" spans="1:3" x14ac:dyDescent="0.25">
      <c r="A301" s="50" t="s">
        <v>192</v>
      </c>
      <c r="B301" s="57">
        <v>9722</v>
      </c>
      <c r="C301" s="50" t="s">
        <v>463</v>
      </c>
    </row>
    <row r="302" spans="1:3" x14ac:dyDescent="0.25">
      <c r="A302" s="50" t="s">
        <v>192</v>
      </c>
      <c r="B302" s="57">
        <v>9723</v>
      </c>
      <c r="C302" s="50" t="s">
        <v>464</v>
      </c>
    </row>
    <row r="303" spans="1:3" x14ac:dyDescent="0.25">
      <c r="A303" s="50" t="s">
        <v>192</v>
      </c>
      <c r="B303" s="57">
        <v>9724</v>
      </c>
      <c r="C303" s="50" t="s">
        <v>465</v>
      </c>
    </row>
    <row r="304" spans="1:3" x14ac:dyDescent="0.25">
      <c r="A304" s="50" t="s">
        <v>192</v>
      </c>
      <c r="B304" s="57">
        <v>9725</v>
      </c>
      <c r="C304" s="50" t="s">
        <v>466</v>
      </c>
    </row>
    <row r="305" spans="1:3" x14ac:dyDescent="0.25">
      <c r="A305" s="50" t="s">
        <v>192</v>
      </c>
      <c r="B305" s="57">
        <v>9726</v>
      </c>
      <c r="C305" s="50" t="s">
        <v>467</v>
      </c>
    </row>
    <row r="306" spans="1:3" x14ac:dyDescent="0.25">
      <c r="A306" s="50" t="s">
        <v>192</v>
      </c>
      <c r="B306" s="57">
        <v>9731</v>
      </c>
      <c r="C306" s="50" t="s">
        <v>468</v>
      </c>
    </row>
    <row r="307" spans="1:3" x14ac:dyDescent="0.25">
      <c r="A307" s="50" t="s">
        <v>192</v>
      </c>
      <c r="B307" s="57">
        <v>9741</v>
      </c>
      <c r="C307" s="50" t="s">
        <v>469</v>
      </c>
    </row>
    <row r="308" spans="1:3" x14ac:dyDescent="0.25">
      <c r="A308" s="50" t="s">
        <v>192</v>
      </c>
      <c r="B308" s="57">
        <v>9811</v>
      </c>
      <c r="C308" s="50" t="s">
        <v>486</v>
      </c>
    </row>
    <row r="309" spans="1:3" x14ac:dyDescent="0.25">
      <c r="A309" s="50" t="s">
        <v>192</v>
      </c>
      <c r="B309" s="57">
        <v>9821</v>
      </c>
      <c r="C309" s="50" t="s">
        <v>487</v>
      </c>
    </row>
    <row r="310" spans="1:3" x14ac:dyDescent="0.25">
      <c r="A310" s="50" t="s">
        <v>192</v>
      </c>
      <c r="B310" s="57">
        <v>9911</v>
      </c>
      <c r="C310" s="50" t="s">
        <v>488</v>
      </c>
    </row>
    <row r="311" spans="1:3" x14ac:dyDescent="0.25">
      <c r="A311" s="50" t="s">
        <v>192</v>
      </c>
      <c r="B311" s="57">
        <v>9912</v>
      </c>
      <c r="C311" s="50" t="s">
        <v>489</v>
      </c>
    </row>
    <row r="312" spans="1:3" x14ac:dyDescent="0.25">
      <c r="A312" s="50" t="s">
        <v>192</v>
      </c>
      <c r="B312" s="57">
        <v>9913</v>
      </c>
      <c r="C312" s="50" t="s">
        <v>490</v>
      </c>
    </row>
    <row r="313" spans="1:3" x14ac:dyDescent="0.25">
      <c r="A313" s="50" t="s">
        <v>192</v>
      </c>
      <c r="B313" s="57">
        <v>9914</v>
      </c>
      <c r="C313" s="50" t="s">
        <v>491</v>
      </c>
    </row>
    <row r="314" spans="1:3" x14ac:dyDescent="0.25">
      <c r="A314" s="50" t="s">
        <v>192</v>
      </c>
      <c r="B314" s="57">
        <v>9919</v>
      </c>
      <c r="C314" s="50" t="s">
        <v>492</v>
      </c>
    </row>
    <row r="315" spans="1:3" x14ac:dyDescent="0.25">
      <c r="A315" s="50" t="s">
        <v>192</v>
      </c>
      <c r="B315" s="57">
        <v>9961</v>
      </c>
      <c r="C315" s="50" t="s">
        <v>488</v>
      </c>
    </row>
    <row r="316" spans="1:3" x14ac:dyDescent="0.25">
      <c r="A316" s="50" t="s">
        <v>192</v>
      </c>
      <c r="B316" s="57">
        <v>9962</v>
      </c>
      <c r="C316" s="50" t="s">
        <v>489</v>
      </c>
    </row>
    <row r="317" spans="1:3" x14ac:dyDescent="0.25">
      <c r="A317" s="50" t="s">
        <v>192</v>
      </c>
      <c r="B317" s="57">
        <v>9963</v>
      </c>
      <c r="C317" s="50" t="s">
        <v>490</v>
      </c>
    </row>
    <row r="318" spans="1:3" x14ac:dyDescent="0.25">
      <c r="A318" s="50" t="s">
        <v>192</v>
      </c>
      <c r="B318" s="57">
        <v>9964</v>
      </c>
      <c r="C318" s="50" t="s">
        <v>491</v>
      </c>
    </row>
    <row r="319" spans="1:3" x14ac:dyDescent="0.25">
      <c r="A319" s="50" t="s">
        <v>192</v>
      </c>
      <c r="B319" s="57">
        <v>9969</v>
      </c>
      <c r="C319" s="50" t="s">
        <v>492</v>
      </c>
    </row>
  </sheetData>
  <sheetProtection algorithmName="SHA-512" hashValue="K/M+zR0AAVbG5STTOxj3eKC79ErL0ZDEfBTt1wLdS7K3t5Xvf12HRZ5nWB1O49K8Aj38tInMuFKhLD2TFVkqXA==" saltValue="CxJyOEuerpaU71n/BnOI3A==" spinCount="100000" sheet="1" objects="1" scenarios="1"/>
  <autoFilter ref="A1:C2816"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50"/>
  <sheetViews>
    <sheetView workbookViewId="0">
      <selection activeCell="J47" sqref="J47"/>
    </sheetView>
  </sheetViews>
  <sheetFormatPr defaultRowHeight="15" x14ac:dyDescent="0.25"/>
  <cols>
    <col min="1" max="1" width="4.42578125" customWidth="1"/>
    <col min="2" max="2" width="12" style="62"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1" t="s">
        <v>1</v>
      </c>
      <c r="C1" s="3" t="s">
        <v>3</v>
      </c>
      <c r="D1" s="3" t="s">
        <v>4</v>
      </c>
      <c r="E1" s="3" t="s">
        <v>5</v>
      </c>
      <c r="F1" s="3" t="s">
        <v>6</v>
      </c>
      <c r="G1" s="3" t="s">
        <v>7</v>
      </c>
      <c r="H1" s="3" t="s">
        <v>4</v>
      </c>
      <c r="I1" s="5" t="s">
        <v>38</v>
      </c>
      <c r="J1" s="5" t="s">
        <v>176</v>
      </c>
    </row>
    <row r="2" spans="1:10" x14ac:dyDescent="0.25">
      <c r="A2" s="12">
        <v>55</v>
      </c>
      <c r="B2" s="16">
        <v>35237547014</v>
      </c>
      <c r="C2" s="13">
        <v>49075</v>
      </c>
      <c r="D2" s="14" t="s">
        <v>39</v>
      </c>
      <c r="E2" s="14" t="s">
        <v>40</v>
      </c>
      <c r="F2" s="14" t="s">
        <v>8</v>
      </c>
      <c r="G2" s="17" t="s">
        <v>41</v>
      </c>
      <c r="H2" s="14" t="s">
        <v>39</v>
      </c>
      <c r="I2" s="18" t="s">
        <v>42</v>
      </c>
      <c r="J2" s="18" t="s">
        <v>177</v>
      </c>
    </row>
    <row r="3" spans="1:10" x14ac:dyDescent="0.25">
      <c r="A3" s="12">
        <v>56</v>
      </c>
      <c r="B3" s="16">
        <v>80099091562</v>
      </c>
      <c r="C3" s="13">
        <v>789</v>
      </c>
      <c r="D3" s="14" t="s">
        <v>43</v>
      </c>
      <c r="E3" s="14" t="s">
        <v>44</v>
      </c>
      <c r="F3" s="14" t="s">
        <v>15</v>
      </c>
      <c r="G3" s="15">
        <v>3316734</v>
      </c>
      <c r="H3" s="14" t="s">
        <v>43</v>
      </c>
      <c r="I3" s="18" t="s">
        <v>45</v>
      </c>
      <c r="J3" s="18" t="s">
        <v>157</v>
      </c>
    </row>
    <row r="4" spans="1:10" x14ac:dyDescent="0.25">
      <c r="A4" s="12">
        <v>57</v>
      </c>
      <c r="B4" s="16">
        <v>1076882554</v>
      </c>
      <c r="C4" s="13">
        <v>797</v>
      </c>
      <c r="D4" s="14" t="s">
        <v>46</v>
      </c>
      <c r="E4" s="14" t="s">
        <v>47</v>
      </c>
      <c r="F4" s="14" t="s">
        <v>31</v>
      </c>
      <c r="G4" s="15">
        <v>3303870</v>
      </c>
      <c r="H4" s="14" t="s">
        <v>46</v>
      </c>
      <c r="I4" s="18" t="s">
        <v>45</v>
      </c>
      <c r="J4" s="18" t="s">
        <v>157</v>
      </c>
    </row>
    <row r="5" spans="1:10" x14ac:dyDescent="0.25">
      <c r="A5" s="12">
        <v>58</v>
      </c>
      <c r="B5" s="16">
        <v>34694889661</v>
      </c>
      <c r="C5" s="13">
        <v>23577</v>
      </c>
      <c r="D5" s="14" t="s">
        <v>48</v>
      </c>
      <c r="E5" s="14" t="s">
        <v>49</v>
      </c>
      <c r="F5" s="14" t="s">
        <v>20</v>
      </c>
      <c r="G5" s="15">
        <v>1475444</v>
      </c>
      <c r="H5" s="14" t="s">
        <v>48</v>
      </c>
      <c r="I5" s="18" t="s">
        <v>45</v>
      </c>
      <c r="J5" s="18" t="s">
        <v>157</v>
      </c>
    </row>
    <row r="6" spans="1:10" x14ac:dyDescent="0.25">
      <c r="A6" s="12">
        <v>59</v>
      </c>
      <c r="B6" s="16">
        <v>99575902022</v>
      </c>
      <c r="C6" s="13">
        <v>801</v>
      </c>
      <c r="D6" s="14" t="s">
        <v>50</v>
      </c>
      <c r="E6" s="14" t="s">
        <v>51</v>
      </c>
      <c r="F6" s="14" t="s">
        <v>11</v>
      </c>
      <c r="G6" s="15">
        <v>3123367</v>
      </c>
      <c r="H6" s="14" t="s">
        <v>50</v>
      </c>
      <c r="I6" s="18" t="s">
        <v>45</v>
      </c>
      <c r="J6" s="18" t="s">
        <v>157</v>
      </c>
    </row>
    <row r="7" spans="1:10" x14ac:dyDescent="0.25">
      <c r="A7" s="12">
        <v>60</v>
      </c>
      <c r="B7" s="16">
        <v>61338774671</v>
      </c>
      <c r="C7" s="13">
        <v>810</v>
      </c>
      <c r="D7" s="14" t="s">
        <v>52</v>
      </c>
      <c r="E7" s="14" t="s">
        <v>53</v>
      </c>
      <c r="F7" s="14" t="s">
        <v>24</v>
      </c>
      <c r="G7" s="15">
        <v>3014223</v>
      </c>
      <c r="H7" s="14" t="s">
        <v>52</v>
      </c>
      <c r="I7" s="18" t="s">
        <v>45</v>
      </c>
      <c r="J7" s="18" t="s">
        <v>157</v>
      </c>
    </row>
    <row r="8" spans="1:10" x14ac:dyDescent="0.25">
      <c r="A8" s="12">
        <v>61</v>
      </c>
      <c r="B8" s="16">
        <v>55059300119</v>
      </c>
      <c r="C8" s="13">
        <v>828</v>
      </c>
      <c r="D8" s="14" t="s">
        <v>54</v>
      </c>
      <c r="E8" s="14" t="s">
        <v>16</v>
      </c>
      <c r="F8" s="14" t="s">
        <v>29</v>
      </c>
      <c r="G8" s="15">
        <v>3089240</v>
      </c>
      <c r="H8" s="14" t="s">
        <v>54</v>
      </c>
      <c r="I8" s="18" t="s">
        <v>45</v>
      </c>
      <c r="J8" s="18" t="s">
        <v>157</v>
      </c>
    </row>
    <row r="9" spans="1:10" x14ac:dyDescent="0.25">
      <c r="A9" s="12">
        <v>62</v>
      </c>
      <c r="B9" s="16">
        <v>16391096016</v>
      </c>
      <c r="C9" s="13">
        <v>836</v>
      </c>
      <c r="D9" s="14" t="s">
        <v>55</v>
      </c>
      <c r="E9" s="14" t="s">
        <v>56</v>
      </c>
      <c r="F9" s="14" t="s">
        <v>17</v>
      </c>
      <c r="G9" s="15">
        <v>3321088</v>
      </c>
      <c r="H9" s="14" t="s">
        <v>55</v>
      </c>
      <c r="I9" s="18" t="s">
        <v>45</v>
      </c>
      <c r="J9" s="18" t="s">
        <v>157</v>
      </c>
    </row>
    <row r="10" spans="1:10" x14ac:dyDescent="0.25">
      <c r="A10" s="12">
        <v>63</v>
      </c>
      <c r="B10" s="16">
        <v>35994268014</v>
      </c>
      <c r="C10" s="13">
        <v>844</v>
      </c>
      <c r="D10" s="14" t="s">
        <v>57</v>
      </c>
      <c r="E10" s="14" t="s">
        <v>58</v>
      </c>
      <c r="F10" s="14" t="s">
        <v>10</v>
      </c>
      <c r="G10" s="15">
        <v>3313824</v>
      </c>
      <c r="H10" s="14" t="s">
        <v>57</v>
      </c>
      <c r="I10" s="18" t="s">
        <v>45</v>
      </c>
      <c r="J10" s="18" t="s">
        <v>157</v>
      </c>
    </row>
    <row r="11" spans="1:10" x14ac:dyDescent="0.25">
      <c r="A11" s="12">
        <v>64</v>
      </c>
      <c r="B11" s="16">
        <v>11265594372</v>
      </c>
      <c r="C11" s="13">
        <v>852</v>
      </c>
      <c r="D11" s="14" t="s">
        <v>59</v>
      </c>
      <c r="E11" s="14" t="s">
        <v>14</v>
      </c>
      <c r="F11" s="14" t="s">
        <v>22</v>
      </c>
      <c r="G11" s="15">
        <v>3071162</v>
      </c>
      <c r="H11" s="14" t="s">
        <v>59</v>
      </c>
      <c r="I11" s="18" t="s">
        <v>45</v>
      </c>
      <c r="J11" s="18" t="s">
        <v>157</v>
      </c>
    </row>
    <row r="12" spans="1:10" x14ac:dyDescent="0.25">
      <c r="A12" s="12">
        <v>65</v>
      </c>
      <c r="B12" s="16">
        <v>61469620638</v>
      </c>
      <c r="C12" s="13">
        <v>869</v>
      </c>
      <c r="D12" s="14" t="s">
        <v>60</v>
      </c>
      <c r="E12" s="14" t="s">
        <v>61</v>
      </c>
      <c r="F12" s="14" t="s">
        <v>28</v>
      </c>
      <c r="G12" s="15">
        <v>3118452</v>
      </c>
      <c r="H12" s="14" t="s">
        <v>60</v>
      </c>
      <c r="I12" s="18" t="s">
        <v>45</v>
      </c>
      <c r="J12" s="18" t="s">
        <v>157</v>
      </c>
    </row>
    <row r="13" spans="1:10" x14ac:dyDescent="0.25">
      <c r="A13" s="12">
        <v>66</v>
      </c>
      <c r="B13" s="16">
        <v>97880836355</v>
      </c>
      <c r="C13" s="13">
        <v>43915</v>
      </c>
      <c r="D13" s="14" t="s">
        <v>62</v>
      </c>
      <c r="E13" s="14" t="s">
        <v>63</v>
      </c>
      <c r="F13" s="14" t="s">
        <v>26</v>
      </c>
      <c r="G13" s="15">
        <v>2435411</v>
      </c>
      <c r="H13" s="14" t="s">
        <v>62</v>
      </c>
      <c r="I13" s="18" t="s">
        <v>45</v>
      </c>
      <c r="J13" s="18" t="s">
        <v>157</v>
      </c>
    </row>
    <row r="14" spans="1:10" x14ac:dyDescent="0.25">
      <c r="A14" s="12">
        <v>67</v>
      </c>
      <c r="B14" s="16">
        <v>72801109643</v>
      </c>
      <c r="C14" s="13">
        <v>877</v>
      </c>
      <c r="D14" s="14" t="s">
        <v>64</v>
      </c>
      <c r="E14" s="14" t="s">
        <v>65</v>
      </c>
      <c r="F14" s="14" t="s">
        <v>12</v>
      </c>
      <c r="G14" s="15">
        <v>3006166</v>
      </c>
      <c r="H14" s="14" t="s">
        <v>64</v>
      </c>
      <c r="I14" s="18" t="s">
        <v>45</v>
      </c>
      <c r="J14" s="18" t="s">
        <v>157</v>
      </c>
    </row>
    <row r="15" spans="1:10" x14ac:dyDescent="0.25">
      <c r="A15" s="12">
        <v>68</v>
      </c>
      <c r="B15" s="16">
        <v>37777848565</v>
      </c>
      <c r="C15" s="13">
        <v>44493</v>
      </c>
      <c r="D15" s="14" t="s">
        <v>66</v>
      </c>
      <c r="E15" s="14" t="s">
        <v>25</v>
      </c>
      <c r="F15" s="14" t="s">
        <v>21</v>
      </c>
      <c r="G15" s="15">
        <v>2494841</v>
      </c>
      <c r="H15" s="14" t="s">
        <v>66</v>
      </c>
      <c r="I15" s="18" t="s">
        <v>45</v>
      </c>
      <c r="J15" s="18" t="s">
        <v>157</v>
      </c>
    </row>
    <row r="16" spans="1:10" x14ac:dyDescent="0.25">
      <c r="A16" s="12">
        <v>69</v>
      </c>
      <c r="B16" s="16">
        <v>5275803945</v>
      </c>
      <c r="C16" s="13">
        <v>43636</v>
      </c>
      <c r="D16" s="14" t="s">
        <v>67</v>
      </c>
      <c r="E16" s="14" t="s">
        <v>68</v>
      </c>
      <c r="F16" s="14" t="s">
        <v>27</v>
      </c>
      <c r="G16" s="15">
        <v>2334712</v>
      </c>
      <c r="H16" s="14" t="s">
        <v>67</v>
      </c>
      <c r="I16" s="18" t="s">
        <v>45</v>
      </c>
      <c r="J16" s="18" t="s">
        <v>157</v>
      </c>
    </row>
    <row r="17" spans="1:10" x14ac:dyDescent="0.25">
      <c r="A17" s="12">
        <v>70</v>
      </c>
      <c r="B17" s="16">
        <v>46156591639</v>
      </c>
      <c r="C17" s="13">
        <v>885</v>
      </c>
      <c r="D17" s="14" t="s">
        <v>69</v>
      </c>
      <c r="E17" s="14" t="s">
        <v>70</v>
      </c>
      <c r="F17" s="14" t="s">
        <v>23</v>
      </c>
      <c r="G17" s="15">
        <v>3142019</v>
      </c>
      <c r="H17" s="14" t="s">
        <v>69</v>
      </c>
      <c r="I17" s="18" t="s">
        <v>45</v>
      </c>
      <c r="J17" s="18" t="s">
        <v>157</v>
      </c>
    </row>
    <row r="18" spans="1:10" x14ac:dyDescent="0.25">
      <c r="A18" s="12">
        <v>71</v>
      </c>
      <c r="B18" s="16">
        <v>37363837470</v>
      </c>
      <c r="C18" s="13">
        <v>893</v>
      </c>
      <c r="D18" s="14" t="s">
        <v>71</v>
      </c>
      <c r="E18" s="14" t="s">
        <v>72</v>
      </c>
      <c r="F18" s="14" t="s">
        <v>8</v>
      </c>
      <c r="G18" s="15">
        <v>3224953</v>
      </c>
      <c r="H18" s="14" t="s">
        <v>71</v>
      </c>
      <c r="I18" s="18" t="s">
        <v>45</v>
      </c>
      <c r="J18" s="18" t="s">
        <v>157</v>
      </c>
    </row>
    <row r="19" spans="1:10" x14ac:dyDescent="0.25">
      <c r="A19" s="12">
        <v>72</v>
      </c>
      <c r="B19" s="16">
        <v>46144176176</v>
      </c>
      <c r="C19" s="13">
        <v>764</v>
      </c>
      <c r="D19" s="14" t="s">
        <v>73</v>
      </c>
      <c r="E19" s="14" t="s">
        <v>74</v>
      </c>
      <c r="F19" s="14" t="s">
        <v>8</v>
      </c>
      <c r="G19" s="15">
        <v>3205380</v>
      </c>
      <c r="H19" s="14" t="s">
        <v>73</v>
      </c>
      <c r="I19" s="18" t="s">
        <v>45</v>
      </c>
      <c r="J19" s="18" t="s">
        <v>157</v>
      </c>
    </row>
    <row r="20" spans="1:10" x14ac:dyDescent="0.25">
      <c r="A20" s="12">
        <v>73</v>
      </c>
      <c r="B20" s="16">
        <v>13768042762</v>
      </c>
      <c r="C20" s="13">
        <v>43644</v>
      </c>
      <c r="D20" s="14" t="s">
        <v>75</v>
      </c>
      <c r="E20" s="14" t="s">
        <v>76</v>
      </c>
      <c r="F20" s="14" t="s">
        <v>77</v>
      </c>
      <c r="G20" s="15">
        <v>2326086</v>
      </c>
      <c r="H20" s="14" t="s">
        <v>75</v>
      </c>
      <c r="I20" s="18" t="s">
        <v>45</v>
      </c>
      <c r="J20" s="18" t="s">
        <v>157</v>
      </c>
    </row>
    <row r="21" spans="1:10" ht="24" x14ac:dyDescent="0.25">
      <c r="A21" s="12">
        <v>74</v>
      </c>
      <c r="B21" s="16">
        <v>57527861125</v>
      </c>
      <c r="C21" s="13">
        <v>40623</v>
      </c>
      <c r="D21" s="14" t="s">
        <v>78</v>
      </c>
      <c r="E21" s="14" t="s">
        <v>79</v>
      </c>
      <c r="F21" s="14" t="s">
        <v>8</v>
      </c>
      <c r="G21" s="15">
        <v>1909592</v>
      </c>
      <c r="H21" s="14" t="s">
        <v>78</v>
      </c>
      <c r="I21" s="18" t="s">
        <v>45</v>
      </c>
      <c r="J21" s="18" t="s">
        <v>157</v>
      </c>
    </row>
    <row r="22" spans="1:10" x14ac:dyDescent="0.25">
      <c r="A22" s="12">
        <v>75</v>
      </c>
      <c r="B22" s="16">
        <v>76185043859</v>
      </c>
      <c r="C22" s="13">
        <v>924</v>
      </c>
      <c r="D22" s="14" t="s">
        <v>80</v>
      </c>
      <c r="E22" s="14" t="s">
        <v>81</v>
      </c>
      <c r="F22" s="14" t="s">
        <v>30</v>
      </c>
      <c r="G22" s="15">
        <v>3203727</v>
      </c>
      <c r="H22" s="14" t="s">
        <v>80</v>
      </c>
      <c r="I22" s="18" t="s">
        <v>82</v>
      </c>
      <c r="J22" s="18" t="s">
        <v>178</v>
      </c>
    </row>
    <row r="23" spans="1:10" x14ac:dyDescent="0.25">
      <c r="A23" s="12">
        <v>76</v>
      </c>
      <c r="B23" s="16">
        <v>85570198172</v>
      </c>
      <c r="C23" s="13">
        <v>40631</v>
      </c>
      <c r="D23" s="14" t="s">
        <v>83</v>
      </c>
      <c r="E23" s="14" t="s">
        <v>84</v>
      </c>
      <c r="F23" s="14" t="s">
        <v>85</v>
      </c>
      <c r="G23" s="15">
        <v>2071061</v>
      </c>
      <c r="H23" s="14" t="s">
        <v>83</v>
      </c>
      <c r="I23" s="18" t="s">
        <v>82</v>
      </c>
      <c r="J23" s="18" t="s">
        <v>178</v>
      </c>
    </row>
    <row r="24" spans="1:10" x14ac:dyDescent="0.25">
      <c r="A24" s="12">
        <v>77</v>
      </c>
      <c r="B24" s="16">
        <v>36551793962</v>
      </c>
      <c r="C24" s="13">
        <v>50090</v>
      </c>
      <c r="D24" s="14" t="s">
        <v>86</v>
      </c>
      <c r="E24" s="14" t="s">
        <v>87</v>
      </c>
      <c r="F24" s="14" t="s">
        <v>24</v>
      </c>
      <c r="G24" s="15">
        <v>4857283</v>
      </c>
      <c r="H24" s="14" t="s">
        <v>86</v>
      </c>
      <c r="I24" s="18" t="s">
        <v>82</v>
      </c>
      <c r="J24" s="18" t="s">
        <v>178</v>
      </c>
    </row>
    <row r="25" spans="1:10" x14ac:dyDescent="0.25">
      <c r="A25" s="12">
        <v>78</v>
      </c>
      <c r="B25" s="16">
        <v>57340203536</v>
      </c>
      <c r="C25" s="13">
        <v>908</v>
      </c>
      <c r="D25" s="14" t="s">
        <v>88</v>
      </c>
      <c r="E25" s="14" t="s">
        <v>89</v>
      </c>
      <c r="F25" s="14" t="s">
        <v>28</v>
      </c>
      <c r="G25" s="15">
        <v>3118380</v>
      </c>
      <c r="H25" s="14" t="s">
        <v>88</v>
      </c>
      <c r="I25" s="18" t="s">
        <v>82</v>
      </c>
      <c r="J25" s="18" t="s">
        <v>178</v>
      </c>
    </row>
    <row r="26" spans="1:10" x14ac:dyDescent="0.25">
      <c r="A26" s="12">
        <v>79</v>
      </c>
      <c r="B26" s="16">
        <v>88252913683</v>
      </c>
      <c r="C26" s="13">
        <v>916</v>
      </c>
      <c r="D26" s="14" t="s">
        <v>90</v>
      </c>
      <c r="E26" s="14" t="s">
        <v>91</v>
      </c>
      <c r="F26" s="14" t="s">
        <v>92</v>
      </c>
      <c r="G26" s="15">
        <v>3132170</v>
      </c>
      <c r="H26" s="14" t="s">
        <v>90</v>
      </c>
      <c r="I26" s="18" t="s">
        <v>82</v>
      </c>
      <c r="J26" s="18" t="s">
        <v>178</v>
      </c>
    </row>
    <row r="27" spans="1:10" x14ac:dyDescent="0.25">
      <c r="A27" s="12">
        <v>80</v>
      </c>
      <c r="B27" s="16">
        <v>49483564012</v>
      </c>
      <c r="C27" s="13">
        <v>949</v>
      </c>
      <c r="D27" s="14" t="s">
        <v>93</v>
      </c>
      <c r="E27" s="14" t="s">
        <v>94</v>
      </c>
      <c r="F27" s="14" t="s">
        <v>28</v>
      </c>
      <c r="G27" s="15">
        <v>3751783</v>
      </c>
      <c r="H27" s="14" t="s">
        <v>93</v>
      </c>
      <c r="I27" s="18" t="s">
        <v>82</v>
      </c>
      <c r="J27" s="18" t="s">
        <v>178</v>
      </c>
    </row>
    <row r="28" spans="1:10" x14ac:dyDescent="0.25">
      <c r="A28" s="12">
        <v>81</v>
      </c>
      <c r="B28" s="16">
        <v>57897955082</v>
      </c>
      <c r="C28" s="13">
        <v>6146</v>
      </c>
      <c r="D28" s="14" t="s">
        <v>95</v>
      </c>
      <c r="E28" s="14" t="s">
        <v>96</v>
      </c>
      <c r="F28" s="14" t="s">
        <v>8</v>
      </c>
      <c r="G28" s="15">
        <v>738751</v>
      </c>
      <c r="H28" s="14" t="s">
        <v>95</v>
      </c>
      <c r="I28" s="18" t="s">
        <v>82</v>
      </c>
      <c r="J28" s="18" t="s">
        <v>178</v>
      </c>
    </row>
    <row r="29" spans="1:10" x14ac:dyDescent="0.25">
      <c r="A29" s="12">
        <v>82</v>
      </c>
      <c r="B29" s="16">
        <v>10624495854</v>
      </c>
      <c r="C29" s="13">
        <v>965</v>
      </c>
      <c r="D29" s="14" t="s">
        <v>97</v>
      </c>
      <c r="E29" s="14" t="s">
        <v>98</v>
      </c>
      <c r="F29" s="14" t="s">
        <v>8</v>
      </c>
      <c r="G29" s="15">
        <v>3212084</v>
      </c>
      <c r="H29" s="14" t="s">
        <v>97</v>
      </c>
      <c r="I29" s="18" t="s">
        <v>82</v>
      </c>
      <c r="J29" s="18" t="s">
        <v>178</v>
      </c>
    </row>
    <row r="30" spans="1:10" x14ac:dyDescent="0.25">
      <c r="A30" s="12">
        <v>83</v>
      </c>
      <c r="B30" s="16">
        <v>61689362030</v>
      </c>
      <c r="C30" s="13">
        <v>40682</v>
      </c>
      <c r="D30" s="14" t="s">
        <v>99</v>
      </c>
      <c r="E30" s="19" t="s">
        <v>100</v>
      </c>
      <c r="F30" s="14" t="s">
        <v>8</v>
      </c>
      <c r="G30" s="20">
        <v>1783815</v>
      </c>
      <c r="H30" s="14" t="s">
        <v>99</v>
      </c>
      <c r="I30" s="18" t="s">
        <v>82</v>
      </c>
      <c r="J30" s="18" t="s">
        <v>178</v>
      </c>
    </row>
    <row r="31" spans="1:10" x14ac:dyDescent="0.25">
      <c r="A31" s="12">
        <v>84</v>
      </c>
      <c r="B31" s="16">
        <v>78141312758</v>
      </c>
      <c r="C31" s="13">
        <v>22347</v>
      </c>
      <c r="D31" s="14" t="s">
        <v>101</v>
      </c>
      <c r="E31" s="14" t="s">
        <v>102</v>
      </c>
      <c r="F31" s="14" t="s">
        <v>8</v>
      </c>
      <c r="G31" s="15">
        <v>1425684</v>
      </c>
      <c r="H31" s="14" t="s">
        <v>101</v>
      </c>
      <c r="I31" s="18" t="s">
        <v>82</v>
      </c>
      <c r="J31" s="18" t="s">
        <v>178</v>
      </c>
    </row>
    <row r="32" spans="1:10" x14ac:dyDescent="0.25">
      <c r="A32" s="12">
        <v>85</v>
      </c>
      <c r="B32" s="16">
        <v>94391499491</v>
      </c>
      <c r="C32" s="13">
        <v>973</v>
      </c>
      <c r="D32" s="14" t="s">
        <v>103</v>
      </c>
      <c r="E32" s="14" t="s">
        <v>104</v>
      </c>
      <c r="F32" s="14" t="s">
        <v>8</v>
      </c>
      <c r="G32" s="15">
        <v>3205240</v>
      </c>
      <c r="H32" s="14" t="s">
        <v>103</v>
      </c>
      <c r="I32" s="18" t="s">
        <v>82</v>
      </c>
      <c r="J32" s="18" t="s">
        <v>178</v>
      </c>
    </row>
    <row r="33" spans="1:10" x14ac:dyDescent="0.25">
      <c r="A33" s="12">
        <v>86</v>
      </c>
      <c r="B33" s="16">
        <v>74294482659</v>
      </c>
      <c r="C33" s="13">
        <v>42112</v>
      </c>
      <c r="D33" s="14" t="s">
        <v>105</v>
      </c>
      <c r="E33" s="14" t="s">
        <v>106</v>
      </c>
      <c r="F33" s="14" t="s">
        <v>23</v>
      </c>
      <c r="G33" s="15">
        <v>2106698</v>
      </c>
      <c r="H33" s="14" t="s">
        <v>105</v>
      </c>
      <c r="I33" s="18" t="s">
        <v>82</v>
      </c>
      <c r="J33" s="18" t="s">
        <v>178</v>
      </c>
    </row>
    <row r="34" spans="1:10" x14ac:dyDescent="0.25">
      <c r="A34" s="12">
        <v>87</v>
      </c>
      <c r="B34" s="16">
        <v>88269740410</v>
      </c>
      <c r="C34" s="13">
        <v>990</v>
      </c>
      <c r="D34" s="14" t="s">
        <v>107</v>
      </c>
      <c r="E34" s="14" t="s">
        <v>108</v>
      </c>
      <c r="F34" s="14" t="s">
        <v>28</v>
      </c>
      <c r="G34" s="15">
        <v>3119904</v>
      </c>
      <c r="H34" s="14" t="s">
        <v>107</v>
      </c>
      <c r="I34" s="18" t="s">
        <v>82</v>
      </c>
      <c r="J34" s="18" t="s">
        <v>178</v>
      </c>
    </row>
    <row r="35" spans="1:10" x14ac:dyDescent="0.25">
      <c r="A35" s="12">
        <v>88</v>
      </c>
      <c r="B35" s="16">
        <v>45589739612</v>
      </c>
      <c r="C35" s="13">
        <v>1003</v>
      </c>
      <c r="D35" s="14" t="s">
        <v>109</v>
      </c>
      <c r="E35" s="14" t="s">
        <v>110</v>
      </c>
      <c r="F35" s="14" t="s">
        <v>24</v>
      </c>
      <c r="G35" s="15">
        <v>3014207</v>
      </c>
      <c r="H35" s="14" t="s">
        <v>109</v>
      </c>
      <c r="I35" s="18" t="s">
        <v>82</v>
      </c>
      <c r="J35" s="18" t="s">
        <v>178</v>
      </c>
    </row>
    <row r="36" spans="1:10" x14ac:dyDescent="0.25">
      <c r="A36" s="12">
        <v>89</v>
      </c>
      <c r="B36" s="16">
        <v>11298572202</v>
      </c>
      <c r="C36" s="13">
        <v>1011</v>
      </c>
      <c r="D36" s="14" t="s">
        <v>111</v>
      </c>
      <c r="E36" s="14" t="s">
        <v>112</v>
      </c>
      <c r="F36" s="14" t="s">
        <v>9</v>
      </c>
      <c r="G36" s="15">
        <v>207349</v>
      </c>
      <c r="H36" s="14" t="s">
        <v>111</v>
      </c>
      <c r="I36" s="18" t="s">
        <v>82</v>
      </c>
      <c r="J36" s="18" t="s">
        <v>178</v>
      </c>
    </row>
    <row r="37" spans="1:10" x14ac:dyDescent="0.25">
      <c r="A37" s="12">
        <v>90</v>
      </c>
      <c r="B37" s="16">
        <v>5703458858</v>
      </c>
      <c r="C37" s="13">
        <v>47908</v>
      </c>
      <c r="D37" s="14" t="s">
        <v>113</v>
      </c>
      <c r="E37" s="14" t="s">
        <v>114</v>
      </c>
      <c r="F37" s="14" t="s">
        <v>27</v>
      </c>
      <c r="G37" s="15">
        <v>4016408</v>
      </c>
      <c r="H37" s="14" t="s">
        <v>113</v>
      </c>
      <c r="I37" s="18" t="s">
        <v>82</v>
      </c>
      <c r="J37" s="18" t="s">
        <v>178</v>
      </c>
    </row>
    <row r="38" spans="1:10" x14ac:dyDescent="0.25">
      <c r="A38" s="12">
        <v>91</v>
      </c>
      <c r="B38" s="16">
        <v>28048960411</v>
      </c>
      <c r="C38" s="13">
        <v>1020</v>
      </c>
      <c r="D38" s="14" t="s">
        <v>115</v>
      </c>
      <c r="E38" s="14" t="s">
        <v>116</v>
      </c>
      <c r="F38" s="14" t="s">
        <v>8</v>
      </c>
      <c r="G38" s="15">
        <v>3205258</v>
      </c>
      <c r="H38" s="14" t="s">
        <v>115</v>
      </c>
      <c r="I38" s="18" t="s">
        <v>82</v>
      </c>
      <c r="J38" s="18" t="s">
        <v>178</v>
      </c>
    </row>
    <row r="39" spans="1:10" x14ac:dyDescent="0.25">
      <c r="A39" s="12">
        <v>92</v>
      </c>
      <c r="B39" s="16">
        <v>4200585015</v>
      </c>
      <c r="C39" s="13">
        <v>1038</v>
      </c>
      <c r="D39" s="14" t="s">
        <v>117</v>
      </c>
      <c r="E39" s="14" t="s">
        <v>118</v>
      </c>
      <c r="F39" s="14" t="s">
        <v>8</v>
      </c>
      <c r="G39" s="15">
        <v>3270564</v>
      </c>
      <c r="H39" s="14" t="s">
        <v>117</v>
      </c>
      <c r="I39" s="18" t="s">
        <v>82</v>
      </c>
      <c r="J39" s="18" t="s">
        <v>178</v>
      </c>
    </row>
    <row r="40" spans="1:10" x14ac:dyDescent="0.25">
      <c r="A40" s="12">
        <v>93</v>
      </c>
      <c r="B40" s="16">
        <v>47076735780</v>
      </c>
      <c r="C40" s="13">
        <v>43907</v>
      </c>
      <c r="D40" s="14" t="s">
        <v>119</v>
      </c>
      <c r="E40" s="14" t="s">
        <v>120</v>
      </c>
      <c r="F40" s="14" t="s">
        <v>18</v>
      </c>
      <c r="G40" s="15">
        <v>2298651</v>
      </c>
      <c r="H40" s="14" t="s">
        <v>119</v>
      </c>
      <c r="I40" s="18" t="s">
        <v>82</v>
      </c>
      <c r="J40" s="18" t="s">
        <v>178</v>
      </c>
    </row>
    <row r="41" spans="1:10" x14ac:dyDescent="0.25">
      <c r="A41" s="12">
        <v>94</v>
      </c>
      <c r="B41" s="16">
        <v>75800149192</v>
      </c>
      <c r="C41" s="13">
        <v>49384</v>
      </c>
      <c r="D41" s="14" t="s">
        <v>121</v>
      </c>
      <c r="E41" s="14" t="s">
        <v>122</v>
      </c>
      <c r="F41" s="14" t="s">
        <v>19</v>
      </c>
      <c r="G41" s="15">
        <v>4449274</v>
      </c>
      <c r="H41" s="14" t="s">
        <v>121</v>
      </c>
      <c r="I41" s="18" t="s">
        <v>82</v>
      </c>
      <c r="J41" s="18" t="s">
        <v>178</v>
      </c>
    </row>
    <row r="42" spans="1:10" x14ac:dyDescent="0.25">
      <c r="A42" s="12">
        <v>95</v>
      </c>
      <c r="B42" s="16">
        <v>78027759648</v>
      </c>
      <c r="C42" s="21">
        <v>22242</v>
      </c>
      <c r="D42" s="4" t="s">
        <v>123</v>
      </c>
      <c r="E42" s="4" t="s">
        <v>124</v>
      </c>
      <c r="F42" s="4" t="s">
        <v>8</v>
      </c>
      <c r="G42" s="20">
        <v>1426672</v>
      </c>
      <c r="H42" s="4" t="s">
        <v>123</v>
      </c>
      <c r="I42" s="18" t="s">
        <v>82</v>
      </c>
      <c r="J42" s="18" t="s">
        <v>178</v>
      </c>
    </row>
    <row r="43" spans="1:10" x14ac:dyDescent="0.25">
      <c r="A43" s="12">
        <v>96</v>
      </c>
      <c r="B43" s="16">
        <v>24929691978</v>
      </c>
      <c r="C43" s="13">
        <v>932</v>
      </c>
      <c r="D43" s="14" t="s">
        <v>125</v>
      </c>
      <c r="E43" s="14" t="s">
        <v>126</v>
      </c>
      <c r="F43" s="14" t="s">
        <v>13</v>
      </c>
      <c r="G43" s="15">
        <v>3125483</v>
      </c>
      <c r="H43" s="14" t="s">
        <v>125</v>
      </c>
      <c r="I43" s="18" t="s">
        <v>82</v>
      </c>
      <c r="J43" s="18" t="s">
        <v>178</v>
      </c>
    </row>
    <row r="44" spans="1:10" x14ac:dyDescent="0.25">
      <c r="A44" s="12">
        <v>97</v>
      </c>
      <c r="B44" s="16">
        <v>37280079200</v>
      </c>
      <c r="C44" s="13">
        <v>23593</v>
      </c>
      <c r="D44" s="14" t="s">
        <v>127</v>
      </c>
      <c r="E44" s="14" t="s">
        <v>128</v>
      </c>
      <c r="F44" s="14" t="s">
        <v>129</v>
      </c>
      <c r="G44" s="15">
        <v>3201678</v>
      </c>
      <c r="H44" s="14" t="s">
        <v>127</v>
      </c>
      <c r="I44" s="18" t="s">
        <v>82</v>
      </c>
      <c r="J44" s="18" t="s">
        <v>178</v>
      </c>
    </row>
    <row r="45" spans="1:10" x14ac:dyDescent="0.25">
      <c r="A45" s="12">
        <v>98</v>
      </c>
      <c r="B45" s="16">
        <v>28251263363</v>
      </c>
      <c r="C45" s="13">
        <v>1046</v>
      </c>
      <c r="D45" s="14" t="s">
        <v>130</v>
      </c>
      <c r="E45" s="14" t="s">
        <v>131</v>
      </c>
      <c r="F45" s="14" t="s">
        <v>8</v>
      </c>
      <c r="G45" s="15">
        <v>3213862</v>
      </c>
      <c r="H45" s="14" t="s">
        <v>130</v>
      </c>
      <c r="I45" s="18" t="s">
        <v>42</v>
      </c>
      <c r="J45" s="18" t="s">
        <v>179</v>
      </c>
    </row>
    <row r="46" spans="1:10" x14ac:dyDescent="0.25">
      <c r="A46" s="12">
        <v>99</v>
      </c>
      <c r="B46" s="16">
        <v>8647229584</v>
      </c>
      <c r="C46" s="13">
        <v>22339</v>
      </c>
      <c r="D46" s="14" t="s">
        <v>132</v>
      </c>
      <c r="E46" s="14" t="s">
        <v>133</v>
      </c>
      <c r="F46" s="14" t="s">
        <v>8</v>
      </c>
      <c r="G46" s="15">
        <v>1250795</v>
      </c>
      <c r="H46" s="14" t="s">
        <v>132</v>
      </c>
      <c r="I46" s="18" t="s">
        <v>42</v>
      </c>
      <c r="J46" s="18" t="s">
        <v>180</v>
      </c>
    </row>
    <row r="47" spans="1:10" x14ac:dyDescent="0.25">
      <c r="A47" s="12">
        <v>100</v>
      </c>
      <c r="B47" s="16">
        <v>12091168733</v>
      </c>
      <c r="C47" s="13">
        <v>23585</v>
      </c>
      <c r="D47" s="14" t="s">
        <v>134</v>
      </c>
      <c r="E47" s="14" t="s">
        <v>135</v>
      </c>
      <c r="F47" s="14" t="s">
        <v>8</v>
      </c>
      <c r="G47" s="15">
        <v>1494449</v>
      </c>
      <c r="H47" s="14" t="s">
        <v>134</v>
      </c>
      <c r="I47" s="18" t="s">
        <v>42</v>
      </c>
    </row>
    <row r="48" spans="1:10" x14ac:dyDescent="0.25">
      <c r="A48" s="12">
        <v>101</v>
      </c>
      <c r="B48" s="16">
        <v>10852199405</v>
      </c>
      <c r="C48" s="13">
        <v>25878</v>
      </c>
      <c r="D48" s="14" t="s">
        <v>136</v>
      </c>
      <c r="E48" s="14" t="s">
        <v>131</v>
      </c>
      <c r="F48" s="14" t="s">
        <v>8</v>
      </c>
      <c r="G48" s="15">
        <v>3205479</v>
      </c>
      <c r="H48" s="14" t="s">
        <v>136</v>
      </c>
      <c r="I48" s="18" t="s">
        <v>42</v>
      </c>
      <c r="J48" s="31" t="s">
        <v>181</v>
      </c>
    </row>
    <row r="49" spans="1:10" x14ac:dyDescent="0.25">
      <c r="A49" s="12">
        <v>102</v>
      </c>
      <c r="B49" s="16">
        <v>27103918402</v>
      </c>
      <c r="C49" s="13">
        <v>44926</v>
      </c>
      <c r="D49" s="14" t="s">
        <v>137</v>
      </c>
      <c r="E49" s="14" t="s">
        <v>138</v>
      </c>
      <c r="F49" s="14" t="s">
        <v>8</v>
      </c>
      <c r="G49" s="15">
        <v>2275341</v>
      </c>
      <c r="H49" s="14" t="s">
        <v>137</v>
      </c>
      <c r="I49" s="18" t="s">
        <v>42</v>
      </c>
      <c r="J49" s="31" t="s">
        <v>182</v>
      </c>
    </row>
    <row r="50" spans="1:10" x14ac:dyDescent="0.25">
      <c r="A50" s="12">
        <v>103</v>
      </c>
      <c r="B50" s="16">
        <v>42850342757</v>
      </c>
      <c r="C50" s="13">
        <v>45189</v>
      </c>
      <c r="D50" s="14" t="s">
        <v>139</v>
      </c>
      <c r="E50" s="14" t="s">
        <v>140</v>
      </c>
      <c r="F50" s="14" t="s">
        <v>23</v>
      </c>
      <c r="G50" s="15">
        <v>2479184</v>
      </c>
      <c r="H50" s="14" t="s">
        <v>139</v>
      </c>
      <c r="I50" s="18" t="s">
        <v>42</v>
      </c>
      <c r="J50" s="31" t="s">
        <v>183</v>
      </c>
    </row>
  </sheetData>
  <sheetProtection algorithmName="SHA-512" hashValue="2+BVGbcHB5jAhcGGUQbi4EVDPEfwE82NRFq+5GdLQH+HXUH14w/1ADW9UBoNz5J6Yqvzlzl6UtjzYoeHfVTJHw==" saltValue="bN4+nsP9dnDyyecqZ3nPoA=="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A28"/>
  <sheetViews>
    <sheetView workbookViewId="0">
      <selection activeCell="H205" sqref="H205"/>
    </sheetView>
  </sheetViews>
  <sheetFormatPr defaultRowHeight="15" x14ac:dyDescent="0.25"/>
  <cols>
    <col min="1" max="1" width="46.5703125" bestFit="1" customWidth="1"/>
  </cols>
  <sheetData>
    <row r="1" spans="1:1" x14ac:dyDescent="0.25">
      <c r="A1" t="s">
        <v>170</v>
      </c>
    </row>
    <row r="2" spans="1:1" x14ac:dyDescent="0.25">
      <c r="A2" t="s">
        <v>156</v>
      </c>
    </row>
    <row r="3" spans="1:1" x14ac:dyDescent="0.25">
      <c r="A3" s="1" t="s">
        <v>151</v>
      </c>
    </row>
    <row r="4" spans="1:1" x14ac:dyDescent="0.25">
      <c r="A4" t="s">
        <v>167</v>
      </c>
    </row>
    <row r="5" spans="1:1" x14ac:dyDescent="0.25">
      <c r="A5" t="s">
        <v>168</v>
      </c>
    </row>
    <row r="6" spans="1:1" x14ac:dyDescent="0.25">
      <c r="A6" s="1" t="s">
        <v>147</v>
      </c>
    </row>
    <row r="7" spans="1:1" x14ac:dyDescent="0.25">
      <c r="A7" t="s">
        <v>159</v>
      </c>
    </row>
    <row r="8" spans="1:1" x14ac:dyDescent="0.25">
      <c r="A8" t="s">
        <v>166</v>
      </c>
    </row>
    <row r="9" spans="1:1" x14ac:dyDescent="0.25">
      <c r="A9" t="s">
        <v>160</v>
      </c>
    </row>
    <row r="10" spans="1:1" x14ac:dyDescent="0.25">
      <c r="A10" t="s">
        <v>164</v>
      </c>
    </row>
    <row r="11" spans="1:1" x14ac:dyDescent="0.25">
      <c r="A11" s="1" t="s">
        <v>154</v>
      </c>
    </row>
    <row r="12" spans="1:1" x14ac:dyDescent="0.25">
      <c r="A12" s="1" t="s">
        <v>155</v>
      </c>
    </row>
    <row r="13" spans="1:1" x14ac:dyDescent="0.25">
      <c r="A13" s="1" t="s">
        <v>149</v>
      </c>
    </row>
    <row r="14" spans="1:1" x14ac:dyDescent="0.25">
      <c r="A14" s="1" t="s">
        <v>152</v>
      </c>
    </row>
    <row r="15" spans="1:1" x14ac:dyDescent="0.25">
      <c r="A15" s="1" t="s">
        <v>148</v>
      </c>
    </row>
    <row r="16" spans="1:1" x14ac:dyDescent="0.25">
      <c r="A16" t="s">
        <v>158</v>
      </c>
    </row>
    <row r="17" spans="1:1" x14ac:dyDescent="0.25">
      <c r="A17" t="s">
        <v>174</v>
      </c>
    </row>
    <row r="18" spans="1:1" x14ac:dyDescent="0.25">
      <c r="A18" s="1" t="s">
        <v>146</v>
      </c>
    </row>
    <row r="19" spans="1:1" x14ac:dyDescent="0.25">
      <c r="A19" t="s">
        <v>162</v>
      </c>
    </row>
    <row r="20" spans="1:1" x14ac:dyDescent="0.25">
      <c r="A20" s="1" t="s">
        <v>153</v>
      </c>
    </row>
    <row r="21" spans="1:1" x14ac:dyDescent="0.25">
      <c r="A21" t="s">
        <v>169</v>
      </c>
    </row>
    <row r="22" spans="1:1" x14ac:dyDescent="0.25">
      <c r="A22" t="s">
        <v>161</v>
      </c>
    </row>
    <row r="23" spans="1:1" x14ac:dyDescent="0.25">
      <c r="A23" s="1" t="s">
        <v>150</v>
      </c>
    </row>
    <row r="24" spans="1:1" x14ac:dyDescent="0.25">
      <c r="A24" t="s">
        <v>173</v>
      </c>
    </row>
    <row r="25" spans="1:1" x14ac:dyDescent="0.25">
      <c r="A25" t="s">
        <v>163</v>
      </c>
    </row>
    <row r="26" spans="1:1" x14ac:dyDescent="0.25">
      <c r="A26" t="s">
        <v>172</v>
      </c>
    </row>
    <row r="27" spans="1:1" x14ac:dyDescent="0.25">
      <c r="A27" t="s">
        <v>165</v>
      </c>
    </row>
    <row r="28" spans="1:1" x14ac:dyDescent="0.25">
      <c r="A28" t="s">
        <v>171</v>
      </c>
    </row>
  </sheetData>
  <sheetProtection algorithmName="SHA-512" hashValue="NZH98vpbg3/1jyVQS4/8UkM1FsGdDAwM6c+snfVOf/0p4FsENqSLUENqNLZW0sN1fCY31CJwllLn0fAxdptkqg==" saltValue="+mLbZ0p9Acik7aXSOfjV9A==" spinCount="100000" sheet="1" objects="1" scenarios="1"/>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2</vt:i4>
      </vt:variant>
    </vt:vector>
  </HeadingPairs>
  <TitlesOfParts>
    <vt:vector size="9" baseType="lpstr">
      <vt:lpstr>1. OSNOVNI PODACI</vt:lpstr>
      <vt:lpstr>2. PLAN PROGRAMA</vt:lpstr>
      <vt:lpstr>3.A PRORAČUNSKI PLAN-prihodi</vt:lpstr>
      <vt:lpstr>3.B PRORAČUNSKI PLAN-rashodi</vt:lpstr>
      <vt:lpstr>Kontni plan</vt:lpstr>
      <vt:lpstr>Registar proračunskih korisnika</vt:lpstr>
      <vt:lpstr>Programske djelatnosti</vt:lpstr>
      <vt:lpstr>'2. PLAN PROGRAMA'!_Toc125454354</vt:lpstr>
      <vt:lpstr>Djelatnosti</vt:lpstr>
    </vt:vector>
  </TitlesOfParts>
  <Company>Ministarstvo Kulture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Korisnik</cp:lastModifiedBy>
  <cp:lastPrinted>2018-09-06T08:30:46Z</cp:lastPrinted>
  <dcterms:created xsi:type="dcterms:W3CDTF">2015-03-06T11:16:18Z</dcterms:created>
  <dcterms:modified xsi:type="dcterms:W3CDTF">2018-12-12T13:25:05Z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